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upomallcenter.sharepoint.com/sites/Grupomarina-Contabilidad/Documentos compartidos/Gestion Contabilidad/A-7 Estados Financieros Auditados word/1-DOCUMENTOS PUBLICADOS CMF/2025/4T2025/"/>
    </mc:Choice>
  </mc:AlternateContent>
  <xr:revisionPtr revIDLastSave="1308" documentId="13_ncr:1_{5AA1031E-8A27-4AA9-BE2A-205C97AA5B83}" xr6:coauthVersionLast="47" xr6:coauthVersionMax="47" xr10:uidLastSave="{74C6FCAB-6FEC-40A6-9A60-8A9BE3D97DC8}"/>
  <bookViews>
    <workbookView xWindow="-110" yWindow="-110" windowWidth="19420" windowHeight="10300" tabRatio="903" xr2:uid="{48C89F70-DF57-4B25-9D10-A2A1AAD37496}"/>
  </bookViews>
  <sheets>
    <sheet name="Información Histórica" sheetId="32" r:id="rId1"/>
    <sheet name="EERR trim" sheetId="12" r:id="rId2"/>
    <sheet name="Covenants" sheetId="30" state="hidden" r:id="rId3"/>
    <sheet name="Balance" sheetId="2" r:id="rId4"/>
    <sheet name="EFE trim" sheetId="21" r:id="rId5"/>
    <sheet name="Indic. Desempeño - KPI" sheetId="6" r:id="rId6"/>
    <sheet name="Indic. Financieros" sheetId="5" r:id="rId7"/>
    <sheet name="EBITDA-FFO" sheetId="13" r:id="rId8"/>
    <sheet name="GLA" sheetId="8" r:id="rId9"/>
    <sheet name="Ventas" sheetId="17" r:id="rId10"/>
    <sheet name="EBITDAxmall" sheetId="18" r:id="rId11"/>
    <sheet name="Resultados x prop Trim" sheetId="16" r:id="rId12"/>
    <sheet name="Ingresos Viña" sheetId="29" state="hidden" r:id="rId13"/>
    <sheet name="Resultados x prop UDM" sheetId="7" r:id="rId14"/>
    <sheet name="SAS" sheetId="22" state="hidden" r:id="rId15"/>
    <sheet name="SAR" sheetId="23" state="hidden" r:id="rId16"/>
  </sheets>
  <externalReferences>
    <externalReference r:id="rId17"/>
  </externalReferences>
  <definedNames>
    <definedName name="\" hidden="1">{"kricash",#N/A,FALSE,"INC";"kriinc",#N/A,FALSE,"INC";"krimiami",#N/A,FALSE,"INC";"kriother",#N/A,FALSE,"INC";"kripapers",#N/A,FALSE,"INC"}</definedName>
    <definedName name="___a4">#N/A</definedName>
    <definedName name="___a5">#N/A</definedName>
    <definedName name="___a6">#N/A</definedName>
    <definedName name="__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DFG1">#N/A</definedName>
    <definedName name="___DFG2">#N/A</definedName>
    <definedName name="___DFG3">#N/A</definedName>
    <definedName name="__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f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___JU4">#N/A</definedName>
    <definedName name="___JU5">#N/A</definedName>
    <definedName name="___JU6">#N/A</definedName>
    <definedName name="__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kj1">#N/A</definedName>
    <definedName name="___kj10">#N/A</definedName>
    <definedName name="___kj11">#N/A</definedName>
    <definedName name="___kj12">#N/A</definedName>
    <definedName name="___kj13">#N/A</definedName>
    <definedName name="__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kj15">#N/A</definedName>
    <definedName name="__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kj2">#N/A</definedName>
    <definedName name="___kj3">#N/A</definedName>
    <definedName name="__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kj5">#N/A</definedName>
    <definedName name="___kj6">#N/A</definedName>
    <definedName name="___kj7">#N/A</definedName>
    <definedName name="__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_kj9">#N/A</definedName>
    <definedName name="__123Graph_A" hidden="1">#REF!</definedName>
    <definedName name="__123Graph_ACOAL" hidden="1">#REF!</definedName>
    <definedName name="__123Graph_B" hidden="1">#REF!</definedName>
    <definedName name="__123Graph_BCOAL" hidden="1">#REF!</definedName>
    <definedName name="__123Graph_C" hidden="1">#REF!</definedName>
    <definedName name="__123Graph_CCOAL" hidden="1">#REF!</definedName>
    <definedName name="__123Graph_D" hidden="1">#REF!</definedName>
    <definedName name="__123Graph_DCOAL" hidden="1">#REF!</definedName>
    <definedName name="__123Graph_E" hidden="1">#REF!</definedName>
    <definedName name="__123Graph_ECOAL" hidden="1">#REF!</definedName>
    <definedName name="__123Graph_F" hidden="1">#REF!</definedName>
    <definedName name="__123Graph_X" hidden="1">#REF!</definedName>
    <definedName name="__123Graph_XCAPACITY" hidden="1">#REF!</definedName>
    <definedName name="__123Graph_XCOAL" hidden="1">#REF!</definedName>
    <definedName name="__a4">#N/A</definedName>
    <definedName name="__a5">#N/A</definedName>
    <definedName name="__a6">#N/A</definedName>
    <definedName name="_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DFG1">#N/A</definedName>
    <definedName name="__DFG2">#N/A</definedName>
    <definedName name="__DFG3">#N/A</definedName>
    <definedName name="_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f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__FDS_HYPERLINK_TOGGLE_STATE__" hidden="1">"ON"</definedName>
    <definedName name="__FDS_UNIQUE_RANGE_ID_GENERATOR_COUNTER" hidden="1">1</definedName>
    <definedName name="__G7" hidden="1">#REF!</definedName>
    <definedName name="__gg1" hidden="1">{#N/A,#N/A,TRUE,"Total CNT L.D.";#N/A,#N/A,TRUE,"Total CALL";#N/A,#N/A,TRUE,"Total CNT S.A.";#N/A,#N/A,TRUE,"Port X Reg";#N/A,#N/A,TRUE,"Distrib X Reg";#N/A,#N/A,TRUE,"Traf port X Reg";#N/A,#N/A,TRUE,"Traf acum X Reg";#N/A,#N/A,TRUE,"Analisis Traf";#N/A,#N/A,TRUE,"Destinos nac";#N/A,#N/A,TRUE,"Destin intern";#N/A,#N/A,TRUE,"Inter orig Stgo";#N/A,#N/A,TRUE,"Total Pais Nacional";#N/A,#N/A,TRUE,"Total Pais Internac";#N/A,#N/A,TRUE,"Acum 1995 pais"}</definedName>
    <definedName name="__gg2" hidden="1">{#N/A,#N/A,TRUE,"Total CNT L.D.";#N/A,#N/A,TRUE,"Total CALL";#N/A,#N/A,TRUE,"Total CNT S.A.";#N/A,#N/A,TRUE,"Port X Reg";#N/A,#N/A,TRUE,"Distrib X Reg";#N/A,#N/A,TRUE,"Traf port X Reg";#N/A,#N/A,TRUE,"Traf acum X Reg";#N/A,#N/A,TRUE,"Analisis Traf";#N/A,#N/A,TRUE,"Destinos nac";#N/A,#N/A,TRUE,"Destin intern";#N/A,#N/A,TRUE,"Inter orig Stgo";#N/A,#N/A,TRUE,"Total Pais Nacional";#N/A,#N/A,TRUE,"Total Pais Internac";#N/A,#N/A,TRUE,"Acum 1995 pais"}</definedName>
    <definedName name="__JU4">#N/A</definedName>
    <definedName name="__JU5">#N/A</definedName>
    <definedName name="__JU6">#N/A</definedName>
    <definedName name="_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ey2" hidden="1">#REF!</definedName>
    <definedName name="__kj1">#N/A</definedName>
    <definedName name="__kj10">#N/A</definedName>
    <definedName name="__kj11">#N/A</definedName>
    <definedName name="__kj12">#N/A</definedName>
    <definedName name="__kj13">#N/A</definedName>
    <definedName name="_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15">#N/A</definedName>
    <definedName name="_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2">#N/A</definedName>
    <definedName name="__kj3">#N/A</definedName>
    <definedName name="_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5">#N/A</definedName>
    <definedName name="__kj6">#N/A</definedName>
    <definedName name="__kj7">#N/A</definedName>
    <definedName name="_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_kj9">#N/A</definedName>
    <definedName name="_1__123Graph_ACHART_1" hidden="1">#REF!</definedName>
    <definedName name="_1__123Graph_XCAP_COMPONENTS" hidden="1">#REF!</definedName>
    <definedName name="_1__FDSAUDITLINK__" hidden="1">{"fdsup://directions/FAT Viewer?action=UPDATE&amp;creator=factSet&amp;DYN_ARGS=true&amp;DOC_NAME=FAT:RGQ_ENTRPR_VAL_EV_SOURCE_WINDOW.FAT&amp;VAR:ID1=SLB&amp;VAR:SDATE=20090717&amp;VAR:FDATE=20090331&amp;VAR:FREQ=DAILY&amp;VAR:RELITEM=RP&amp;VAR:CURRENCY=USD&amp;VAR:DB_TYPE=&amp;VAR:UNITS=MONTHLY&amp;wind","ow=popup&amp;width=535&amp;height=425&amp;START_MAXIMIZED=FALSE&amp;Y=120"}</definedName>
    <definedName name="_10__123Graph_ACHART_16" hidden="1">#REF!</definedName>
    <definedName name="_10__123Graph_ACHART_17" hidden="1">#REF!</definedName>
    <definedName name="_10__123Graph_ACHART_18" hidden="1">#REF!</definedName>
    <definedName name="_10__FDSAUDITLINK__" hidden="1">{"fdsup://IBCentral/FAT Viewer?action=UPDATE&amp;creator=factset&amp;DOC_NAME=fat:reuters_qtrly_source_window.fat&amp;display_string=Audit&amp;DYN_ARGS=TRUE&amp;VAR:ID1=B05R23&amp;VAR:RCODE=STLD&amp;VAR:SDATE=20080799&amp;VAR:FREQ=Quarterly&amp;VAR:RELITEM=&amp;VAR:CURRENCY=USD&amp;VAR:CURRSOURCE=EXS","HARE&amp;VAR:NATFREQ=QUARTERLY&amp;VAR:RFIELD=FINALIZED&amp;VAR:DB_TYPE=&amp;VAR:UNITS=M&amp;window=popup&amp;width=450&amp;height=300&amp;START_MAXIMIZED=FALSE"}</definedName>
    <definedName name="_11__123Graph_ACHART_17" hidden="1">#REF!</definedName>
    <definedName name="_11__123Graph_ACHART_18" hidden="1">#REF!</definedName>
    <definedName name="_11__123Graph_ACHART_2" hidden="1">#REF!</definedName>
    <definedName name="_11__FDSAUDITLINK__" hidden="1">{"fdsup://directions/FAT Viewer?action=UPDATE&amp;creator=factset&amp;DYN_ARGS=TRUE&amp;DOC_NAME=FAT:FQL_AUDITING_CLIENT_TEMPLATE.FAT&amp;display_string=Audit&amp;VAR:KEY=XYLIHIVSXU&amp;VAR:QUERY=RkZfREVCVChBTk4sMCk=&amp;WINDOW=FIRST_POPUP&amp;HEIGHT=450&amp;WIDTH=450&amp;START_MAXIMIZED=FALSE&amp;VA","R:CALENDAR=US&amp;VAR:SYMBOL=MMLP&amp;VAR:INDEX=0"}</definedName>
    <definedName name="_12__123Graph_ACHART_18" hidden="1">#REF!</definedName>
    <definedName name="_12__123Graph_ACHART_2" hidden="1">#REF!</definedName>
    <definedName name="_12__123Graph_ACHART_22" hidden="1">#REF!</definedName>
    <definedName name="_12__FDSAUDITLINK__" hidden="1">{"fdsup://directions/FAT Viewer?action=UPDATE&amp;creator=factset&amp;DYN_ARGS=TRUE&amp;DOC_NAME=FAT:FQL_AUDITING_CLIENT_TEMPLATE.FAT&amp;display_string=Audit&amp;VAR:KEY=TKFKTKLEVU&amp;VAR:QUERY=RkZfREVCVChBTk4sMCk=&amp;WINDOW=FIRST_POPUP&amp;HEIGHT=450&amp;WIDTH=450&amp;START_MAXIMIZED=FALSE&amp;VA","R:CALENDAR=US&amp;VAR:SYMBOL=AMID&amp;VAR:INDEX=0"}</definedName>
    <definedName name="_13__123Graph_ACHART_2" hidden="1">#REF!</definedName>
    <definedName name="_13__123Graph_ACHART_22" hidden="1">#REF!</definedName>
    <definedName name="_13__123Graph_ACHART_23" hidden="1">#REF!</definedName>
    <definedName name="_13__FDSAUDITLINK__" hidden="1">{"fdsup://IBCentral/FAT Viewer?action=UPDATE&amp;creator=factset&amp;DOC_NAME=fat:reuters_qtrly_source_window.fat&amp;display_string=Audit&amp;DYN_ARGS=TRUE&amp;VAR:ID1=B00MRS&amp;VAR:RCODE=STLD&amp;VAR:SDATE=20080699&amp;VAR:FREQ=Quarterly&amp;VAR:RELITEM=&amp;VAR:CURRENCY=USD&amp;VAR:CURRSOURCE=EXS","HARE&amp;VAR:NATFREQ=QUARTERLY&amp;VAR:RFIELD=FINALIZED&amp;VAR:DB_TYPE=&amp;VAR:UNITS=M&amp;window=popup&amp;width=450&amp;height=300&amp;START_MAXIMIZED=FALSE"}</definedName>
    <definedName name="_14__123Graph_ACHART_22" hidden="1">#REF!</definedName>
    <definedName name="_14__123Graph_ACHART_23" hidden="1">#REF!</definedName>
    <definedName name="_14__123Graph_ACHART_24" hidden="1">#REF!</definedName>
    <definedName name="_14__FDSAUDITLINK__" hidden="1">{"fdsup://IBCentral/FAT Viewer?action=UPDATE&amp;creator=factset&amp;DOC_NAME=fat:reuters_qtrly_source_window.fat&amp;display_string=Audit&amp;DYN_ARGS=TRUE&amp;VAR:ID1=G9508910&amp;VAR:RCODE=SCSI&amp;VAR:SDATE=20080999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5__123Graph_ACHART_23" hidden="1">#REF!</definedName>
    <definedName name="_15__123Graph_ACHART_24" hidden="1">#REF!</definedName>
    <definedName name="_15__123Graph_ACHART_25" hidden="1">#REF!</definedName>
    <definedName name="_15__FDSAUDITLINK__" hidden="1">{"fdsup://IBCentral/FAT Viewer?action=UPDATE&amp;creator=factset&amp;DOC_NAME=fat:reuters_qtrly_source_window.fat&amp;display_string=Audit&amp;DYN_ARGS=TRUE&amp;VAR:ID1=G9508910&amp;VAR:RCODE=CMNEQ&amp;VAR:SDATE=20080999&amp;VAR:FREQ=Quarterly&amp;VAR:RELITEM=RP&amp;VAR:CURRENCY=USD&amp;VAR:CURRSOURC","E=EXSHARE&amp;VAR:NATFREQ=QUARTERLY&amp;VAR:RFIELD=FINALIZED&amp;VAR:DB_TYPE=&amp;VAR:UNITS=M&amp;window=popup&amp;width=450&amp;height=300&amp;START_MAXIMIZED=FALSE"}</definedName>
    <definedName name="_16__123Graph_ACHART_24" hidden="1">#REF!</definedName>
    <definedName name="_16__123Graph_ACHART_25" hidden="1">#REF!</definedName>
    <definedName name="_16__123Graph_ACHART_26" hidden="1">#REF!</definedName>
    <definedName name="_16__FDSAUDITLINK__" hidden="1">{"fdsup://IBCentral/FAT Viewer?action=UPDATE&amp;creator=factset&amp;DOC_NAME=fat:reuters_qtrly_source_window.fat&amp;display_string=Audit&amp;DYN_ARGS=TRUE&amp;VAR:ID1=G9508910&amp;VAR:RCODE=STLD&amp;VAR:SDATE=20080999&amp;VAR:FREQ=Quarterly&amp;VAR:RELITEM=&amp;VAR:CURRENCY=USD&amp;VAR:CURRSOURCE=E","XSHARE&amp;VAR:NATFREQ=QUARTERLY&amp;VAR:RFIELD=FINALIZED&amp;VAR:DB_TYPE=&amp;VAR:UNITS=M&amp;window=popup&amp;width=450&amp;height=300&amp;START_MAXIMIZED=FALSE"}</definedName>
    <definedName name="_17__123Graph_ACHART_25" hidden="1">#REF!</definedName>
    <definedName name="_17__123Graph_ACHART_26" hidden="1">#REF!</definedName>
    <definedName name="_17__123Graph_ACHART_27" hidden="1">#REF!</definedName>
    <definedName name="_17__FDSAUDITLINK__" hidden="1">{"fdsup://IBCentral/FAT Viewer?action=UPDATE&amp;creator=factset&amp;DOC_NAME=fat:reuters_qtrly_source_window.fat&amp;display_string=Audit&amp;DYN_ARGS=TRUE&amp;VAR:ID1=40621610&amp;VAR:RCODE=SCSI&amp;VAR:SDATE=20080999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18__123Graph_ACHART_26" hidden="1">#REF!</definedName>
    <definedName name="_18__123Graph_ACHART_27" hidden="1">#REF!</definedName>
    <definedName name="_18__123Graph_ACHART_28" hidden="1">#REF!</definedName>
    <definedName name="_18__FDSAUDITLINK__" hidden="1">{"fdsup://IBCentral/FAT Viewer?action=UPDATE&amp;creator=factset&amp;DOC_NAME=fat:reuters_qtrly_source_window.fat&amp;display_string=Audit&amp;DYN_ARGS=TRUE&amp;VAR:ID1=40621610&amp;VAR:RCODE=CMNEQ&amp;VAR:SDATE=20080999&amp;VAR:FREQ=Quarterly&amp;VAR:RELITEM=RP&amp;VAR:CURRENCY=USD&amp;VAR:CURRSOURC","E=EXSHARE&amp;VAR:NATFREQ=QUARTERLY&amp;VAR:RFIELD=FINALIZED&amp;VAR:DB_TYPE=&amp;VAR:UNITS=M&amp;window=popup&amp;width=450&amp;height=300&amp;START_MAXIMIZED=FALSE"}</definedName>
    <definedName name="_19__123Graph_ACHART_27" hidden="1">#REF!</definedName>
    <definedName name="_19__123Graph_ACHART_28" hidden="1">#REF!</definedName>
    <definedName name="_19__123Graph_ACHART_29" hidden="1">#REF!</definedName>
    <definedName name="_19__FDSAUDITLINK__" hidden="1">{"fdsup://IBCentral/FAT Viewer?action=UPDATE&amp;creator=factset&amp;DOC_NAME=fat:reuters_qtrly_source_window.fat&amp;display_string=Audit&amp;DYN_ARGS=TRUE&amp;VAR:ID1=40621610&amp;VAR:RCODE=STLD&amp;VAR:SDATE=20080999&amp;VAR:FREQ=Quarterly&amp;VAR:RELITEM=&amp;VAR:CURRENCY=USD&amp;VAR:CURRSOURCE=E","XSHARE&amp;VAR:NATFREQ=QUARTERLY&amp;VAR:RFIELD=FINALIZED&amp;VAR:DB_TYPE=&amp;VAR:UNITS=M&amp;window=popup&amp;width=450&amp;height=300&amp;START_MAXIMIZED=FALSE"}</definedName>
    <definedName name="_2__123Graph_ACHART_1" hidden="1">#REF!</definedName>
    <definedName name="_2__123Graph_ACHART_10" hidden="1">#REF!</definedName>
    <definedName name="_2__123Graph_XCAP_COMPONENTS" hidden="1">#REF!</definedName>
    <definedName name="_2__FDSAUDITLINK__" hidden="1">{"fdsup://directions/FAT Viewer?action=UPDATE&amp;creator=factSet&amp;DYN_ARGS=true&amp;DOC_NAME=FAT:RGQ_ENTRPR_VAL_EV_SOURCE_WINDOW.FAT&amp;VAR:ID1=HAL&amp;VAR:SDATE=20090717&amp;VAR:FDATE=20090331&amp;VAR:FREQ=DAILY&amp;VAR:RELITEM=RP&amp;VAR:CURRENCY=USD&amp;VAR:DB_TYPE=&amp;VAR:UNITS=MONTHLY&amp;wind","ow=popup&amp;width=535&amp;height=425&amp;START_MAXIMIZED=FALSE&amp;Y=120"}</definedName>
    <definedName name="_20__123Graph_ACHART_28" hidden="1">#REF!</definedName>
    <definedName name="_20__123Graph_ACHART_29" hidden="1">#REF!</definedName>
    <definedName name="_20__123Graph_ACHART_3" hidden="1">#REF!</definedName>
    <definedName name="_20__FDSAUDITLINK__" hidden="1">{"fdsup://IBCentral/FAT Viewer?action=UPDATE&amp;creator=factset&amp;DOC_NAME=fat:reuters_qtrly_source_window.fat&amp;display_string=Audit&amp;DYN_ARGS=TRUE&amp;VAR:ID1=13342B10&amp;VAR:RCODE=SCSI&amp;VAR:SDATE=20080999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21__123Graph_ACHART_29" hidden="1">#REF!</definedName>
    <definedName name="_21__123Graph_ACHART_3" hidden="1">#REF!</definedName>
    <definedName name="_21__123Graph_ACHART_30" hidden="1">#REF!</definedName>
    <definedName name="_21__FDSAUDITLINK__" hidden="1">{"fdsup://IBCentral/FAT Viewer?action=UPDATE&amp;creator=factset&amp;DOC_NAME=fat:reuters_qtrly_source_window.fat&amp;display_string=Audit&amp;DYN_ARGS=TRUE&amp;VAR:ID1=13342B10&amp;VAR:RCODE=CMNEQ&amp;VAR:SDATE=20080999&amp;VAR:FREQ=Quarterly&amp;VAR:RELITEM=RP&amp;VAR:CURRENCY=USD&amp;VAR:CURRSOURC","E=EXSHARE&amp;VAR:NATFREQ=QUARTERLY&amp;VAR:RFIELD=FINALIZED&amp;VAR:DB_TYPE=&amp;VAR:UNITS=M&amp;window=popup&amp;width=450&amp;height=300&amp;START_MAXIMIZED=FALSE"}</definedName>
    <definedName name="_22__123Graph_ACHART_3" hidden="1">#REF!</definedName>
    <definedName name="_22__123Graph_ACHART_30" hidden="1">#REF!</definedName>
    <definedName name="_22__123Graph_ACHART_4" hidden="1">#REF!</definedName>
    <definedName name="_22__FDSAUDITLINK__" hidden="1">{"fdsup://IBCentral/FAT Viewer?action=UPDATE&amp;creator=factset&amp;DOC_NAME=fat:reuters_qtrly_source_window.fat&amp;display_string=Audit&amp;DYN_ARGS=TRUE&amp;VAR:ID1=13342B10&amp;VAR:RCODE=STLD&amp;VAR:SDATE=20080999&amp;VAR:FREQ=Quarterly&amp;VAR:RELITEM=&amp;VAR:CURRENCY=USD&amp;VAR:CURRSOURCE=E","XSHARE&amp;VAR:NATFREQ=QUARTERLY&amp;VAR:RFIELD=FINALIZED&amp;VAR:DB_TYPE=&amp;VAR:UNITS=M&amp;window=popup&amp;width=450&amp;height=300&amp;START_MAXIMIZED=FALSE"}</definedName>
    <definedName name="_23__123Graph_ACHART_30" hidden="1">#REF!</definedName>
    <definedName name="_23__123Graph_ACHART_4" hidden="1">#REF!</definedName>
    <definedName name="_23__123Graph_ACHART_5" hidden="1">#REF!</definedName>
    <definedName name="_23__FDSAUDITLINK__" hidden="1">{"fdsup://IBCentral/FAT Viewer?action=UPDATE&amp;creator=factset&amp;DOC_NAME=fat:reuters_qtrly_source_window.fat&amp;display_string=Audit&amp;DYN_ARGS=TRUE&amp;VAR:ID1=26203710&amp;VAR:RCODE=SCSI&amp;VAR:SDATE=20080699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24__123Graph_ACHART_4" hidden="1">#REF!</definedName>
    <definedName name="_24__123Graph_ACHART_5" hidden="1">#REF!</definedName>
    <definedName name="_24__123Graph_ACHART_6" hidden="1">#REF!</definedName>
    <definedName name="_24__FDSAUDITLINK__" hidden="1">{"fdsup://IBCentral/FAT Viewer?action=UPDATE&amp;creator=factset&amp;DOC_NAME=fat:reuters_qtrly_source_window.fat&amp;display_string=Audit&amp;DYN_ARGS=TRUE&amp;VAR:ID1=26203710&amp;VAR:RCODE=CMNEQ&amp;VAR:SDATE=20080699&amp;VAR:FREQ=Quarterly&amp;VAR:RELITEM=RP&amp;VAR:CURRENCY=USD&amp;VAR:CURRSOURC","E=EXSHARE&amp;VAR:NATFREQ=QUARTERLY&amp;VAR:RFIELD=FINALIZED&amp;VAR:DB_TYPE=&amp;VAR:UNITS=M&amp;window=popup&amp;width=450&amp;height=300&amp;START_MAXIMIZED=FALSE"}</definedName>
    <definedName name="_25__123Graph_ACHART_5" hidden="1">#REF!</definedName>
    <definedName name="_25__123Graph_ACHART_6" hidden="1">#REF!</definedName>
    <definedName name="_25__123Graph_ACHART_7" hidden="1">#REF!</definedName>
    <definedName name="_25__FDSAUDITLINK__" hidden="1">{"fdsup://IBCentral/FAT Viewer?action=UPDATE&amp;creator=factset&amp;DOC_NAME=fat:reuters_qtrly_source_window.fat&amp;display_string=Audit&amp;DYN_ARGS=TRUE&amp;VAR:ID1=26203710&amp;VAR:RCODE=STLD&amp;VAR:SDATE=20080699&amp;VAR:FREQ=Quarterly&amp;VAR:RELITEM=&amp;VAR:CURRENCY=USD&amp;VAR:CURRSOURCE=E","XSHARE&amp;VAR:NATFREQ=QUARTERLY&amp;VAR:RFIELD=FINALIZED&amp;VAR:DB_TYPE=&amp;VAR:UNITS=M&amp;window=popup&amp;width=450&amp;height=300&amp;START_MAXIMIZED=FALSE"}</definedName>
    <definedName name="_26__123Graph_ACHART_6" hidden="1">#REF!</definedName>
    <definedName name="_26__123Graph_ACHART_7" hidden="1">#REF!</definedName>
    <definedName name="_26__123Graph_ACHART_8" hidden="1">#REF!</definedName>
    <definedName name="_26__FDSAUDITLINK__" hidden="1">{"fdsup://IBCentral/FAT Viewer?action=UPDATE&amp;creator=factset&amp;DOC_NAME=fat:reuters_qtrly_source_window.fat&amp;display_string=Audit&amp;DYN_ARGS=TRUE&amp;VAR:ID1=757130&amp;VAR:RCODE=SCSI&amp;VAR:SDATE=20080699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27__123Graph_ACHART_7" hidden="1">#REF!</definedName>
    <definedName name="_27__123Graph_ACHART_8" hidden="1">#REF!</definedName>
    <definedName name="_27__123Graph_ACHART_9" hidden="1">#REF!</definedName>
    <definedName name="_27__FDSAUDITLINK__" hidden="1">{"fdsup://IBCentral/FAT Viewer?action=UPDATE&amp;creator=factset&amp;DOC_NAME=fat:reuters_qtrly_source_window.fat&amp;display_string=Audit&amp;DYN_ARGS=TRUE&amp;VAR:ID1=757130&amp;VAR:RCODE=CMNEQ&amp;VAR:SDATE=20080699&amp;VAR:FREQ=Quarterly&amp;VAR:RELITEM=RP&amp;VAR:CURRENCY=USD&amp;VAR:CURRSOURCE=","EXSHARE&amp;VAR:NATFREQ=QUARTERLY&amp;VAR:RFIELD=FINALIZED&amp;VAR:DB_TYPE=&amp;VAR:UNITS=M&amp;window=popup&amp;width=450&amp;height=300&amp;START_MAXIMIZED=FALSE"}</definedName>
    <definedName name="_28__123Graph_ACHART_8" hidden="1">#REF!</definedName>
    <definedName name="_28__123Graph_ACHART_9" hidden="1">#REF!</definedName>
    <definedName name="_28__123Graph_BCHART_1" hidden="1">#REF!</definedName>
    <definedName name="_28__FDSAUDITLINK__" hidden="1">{"fdsup://IBCentral/FAT Viewer?action=UPDATE&amp;creator=factset&amp;DOC_NAME=fat:reuters_qtrly_source_window.fat&amp;display_string=Audit&amp;DYN_ARGS=TRUE&amp;VAR:ID1=757130&amp;VAR:RCODE=STLD&amp;VAR:SDATE=20080699&amp;VAR:FREQ=Quarterly&amp;VAR:RELITEM=&amp;VAR:CURRENCY=USD&amp;VAR:CURRSOURCE=EXS","HARE&amp;VAR:NATFREQ=QUARTERLY&amp;VAR:RFIELD=FINALIZED&amp;VAR:DB_TYPE=&amp;VAR:UNITS=M&amp;window=popup&amp;width=450&amp;height=300&amp;START_MAXIMIZED=FALSE"}</definedName>
    <definedName name="_29__123Graph_ACHART_9" hidden="1">#REF!</definedName>
    <definedName name="_29__123Graph_BCHART_1" hidden="1">#REF!</definedName>
    <definedName name="_29__123Graph_BCHART_10" hidden="1">#REF!</definedName>
    <definedName name="_29__FDSAUDITLINK__" hidden="1">{"fdsup://IBCentral/FAT Viewer?action=UPDATE&amp;creator=factset&amp;DOC_NAME=fat:reuters_qtrly_source_window.fat&amp;display_string=Audit&amp;DYN_ARGS=TRUE&amp;VAR:ID1=B1G4F6&amp;VAR:RCODE=SCSI&amp;VAR:SDATE=20080699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__123Graph_ACHART_1" hidden="1">#REF!</definedName>
    <definedName name="_3__123Graph_ACHART_10" hidden="1">#REF!</definedName>
    <definedName name="_3__123Graph_ACHART_11" hidden="1">#REF!</definedName>
    <definedName name="_3__FDSAUDITLINK__" hidden="1">{"fdsup://directions/FAT Viewer?action=UPDATE&amp;creator=factSet&amp;DYN_ARGS=true&amp;DOC_NAME=FAT:RGQ_ENTRPR_VAL_EV_SOURCE_WINDOW.FAT&amp;VAR:ID1=WFT&amp;VAR:SDATE=20090717&amp;VAR:FDATE=20090331&amp;VAR:FREQ=DAILY&amp;VAR:RELITEM=RP&amp;VAR:CURRENCY=USD&amp;VAR:DB_TYPE=&amp;VAR:UNITS=MONTHLY&amp;wind","ow=popup&amp;width=535&amp;height=425&amp;START_MAXIMIZED=FALSE&amp;Y=120"}</definedName>
    <definedName name="_30__123Graph_BCHART_1" hidden="1">#REF!</definedName>
    <definedName name="_30__123Graph_BCHART_10" hidden="1">#REF!</definedName>
    <definedName name="_30__123Graph_BCHART_11" hidden="1">#REF!</definedName>
    <definedName name="_30__FDSAUDITLINK__" hidden="1">{"fdsup://IBCentral/FAT Viewer?action=UPDATE&amp;creator=factset&amp;DOC_NAME=fat:reuters_qtrly_source_window.fat&amp;display_string=Audit&amp;DYN_ARGS=TRUE&amp;VAR:ID1=B1G4F6&amp;VAR:RCODE=CMNEQ&amp;VAR:SDATE=20080699&amp;VAR:FREQ=Quarterly&amp;VAR:RELITEM=RP&amp;VAR:CURRENCY=USD&amp;VAR:CURRSOURCE=","EXSHARE&amp;VAR:NATFREQ=QUARTERLY&amp;VAR:RFIELD=FINALIZED&amp;VAR:DB_TYPE=&amp;VAR:UNITS=M&amp;window=popup&amp;width=450&amp;height=300&amp;START_MAXIMIZED=FALSE"}</definedName>
    <definedName name="_31__123Graph_BCHART_10" hidden="1">#REF!</definedName>
    <definedName name="_31__123Graph_BCHART_11" hidden="1">#REF!</definedName>
    <definedName name="_31__123Graph_BCHART_12" hidden="1">#REF!</definedName>
    <definedName name="_31__FDSAUDITLINK__" hidden="1">{"fdsup://IBCentral/FAT Viewer?action=UPDATE&amp;creator=factset&amp;DOC_NAME=fat:reuters_qtrly_source_window.fat&amp;display_string=Audit&amp;DYN_ARGS=TRUE&amp;VAR:ID1=B1G4F6&amp;VAR:RCODE=STLD&amp;VAR:SDATE=20080699&amp;VAR:FREQ=Quarterly&amp;VAR:RELITEM=&amp;VAR:CURRENCY=USD&amp;VAR:CURRSOURCE=EXS","HARE&amp;VAR:NATFREQ=QUARTERLY&amp;VAR:RFIELD=FINALIZED&amp;VAR:DB_TYPE=&amp;VAR:UNITS=M&amp;window=popup&amp;width=450&amp;height=300&amp;START_MAXIMIZED=FALSE"}</definedName>
    <definedName name="_32__123Graph_BCHART_11" hidden="1">#REF!</definedName>
    <definedName name="_32__123Graph_BCHART_12" hidden="1">#REF!</definedName>
    <definedName name="_32__123Graph_BCHART_13" hidden="1">#REF!</definedName>
    <definedName name="_32__FDSAUDITLINK__" hidden="1">{"fdsup://IBCentral/FAT Viewer?action=UPDATE&amp;creator=factset&amp;DOC_NAME=fat:reuters_semi_source_window.fat&amp;display_string=Audit&amp;DYN_ARGS=TRUE&amp;VAR:ID1=315758&amp;VAR:RCODE=STLD&amp;VAR:SDATE=20080699&amp;VAR:FREQ=FSA&amp;VAR:RELITEM=&amp;VAR:CURRENCY=USD&amp;VAR:CURRSOURCE=EXSHARE&amp;VA","R:NATFREQ=FSA&amp;VAR:RFIELD=FINALIZED&amp;VAR:DB_TYPE=&amp;VAR:UNITS=M&amp;window=popup&amp;width=450&amp;height=300&amp;START_MAXIMIZED=FALSE"}</definedName>
    <definedName name="_33__123Graph_BCHART_12" hidden="1">#REF!</definedName>
    <definedName name="_33__123Graph_BCHART_13" hidden="1">#REF!</definedName>
    <definedName name="_33__123Graph_BCHART_14" hidden="1">#REF!</definedName>
    <definedName name="_33__FDSAUDITLINK__" hidden="1">{"fdsup://IBCentral/FAT Viewer?action=UPDATE&amp;creator=factset&amp;DOC_NAME=fat:reuters_qtrly_source_window.fat&amp;display_string=Audit&amp;DYN_ARGS=TRUE&amp;VAR:ID1=659376&amp;VAR:RCODE=CMNEQ&amp;VAR:SDATE=20080699&amp;VAR:FREQ=Quarterly&amp;VAR:RELITEM=RP&amp;VAR:CURRENCY=USD&amp;VAR:CURRSOURCE=","EXSHARE&amp;VAR:NATFREQ=QUARTERLY&amp;VAR:RFIELD=FINALIZED&amp;VAR:DB_TYPE=&amp;VAR:UNITS=M&amp;window=popup&amp;width=450&amp;height=300&amp;START_MAXIMIZED=FALSE"}</definedName>
    <definedName name="_34__123Graph_BCHART_13" hidden="1">#REF!</definedName>
    <definedName name="_34__123Graph_BCHART_14" hidden="1">#REF!</definedName>
    <definedName name="_34__123Graph_BCHART_15" hidden="1">#REF!</definedName>
    <definedName name="_34__FDSAUDITLINK__" hidden="1">{"fdsup://IBCentral/FAT Viewer?action=UPDATE&amp;creator=factset&amp;DOC_NAME=fat:reuters_qtrly_source_window.fat&amp;display_string=Audit&amp;DYN_ARGS=TRUE&amp;VAR:ID1=659376&amp;VAR:RCODE=STLD&amp;VAR:SDATE=20080699&amp;VAR:FREQ=Quarterly&amp;VAR:RELITEM=&amp;VAR:CURRENCY=USD&amp;VAR:CURRSOURCE=EXS","HARE&amp;VAR:NATFREQ=QUARTERLY&amp;VAR:RFIELD=FINALIZED&amp;VAR:DB_TYPE=&amp;VAR:UNITS=M&amp;window=popup&amp;width=450&amp;height=300&amp;START_MAXIMIZED=FALSE"}</definedName>
    <definedName name="_35__123Graph_BCHART_14" hidden="1">#REF!</definedName>
    <definedName name="_35__123Graph_BCHART_15" hidden="1">#REF!</definedName>
    <definedName name="_35__123Graph_BCHART_16" hidden="1">#REF!</definedName>
    <definedName name="_35__FDSAUDITLINK__" hidden="1">{"fdsup://IBCentral/FAT Viewer?action=UPDATE&amp;creator=factset&amp;DOC_NAME=fat:reuters_qtrly_source_window.fat&amp;display_string=Audit&amp;DYN_ARGS=TRUE&amp;VAR:ID1=B05R23&amp;VAR:RCODE=SCSI&amp;VAR:SDATE=20080799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6__123Graph_BCHART_15" hidden="1">#REF!</definedName>
    <definedName name="_36__123Graph_BCHART_16" hidden="1">#REF!</definedName>
    <definedName name="_36__123Graph_BCHART_17" hidden="1">#REF!</definedName>
    <definedName name="_36__FDSAUDITLINK__" hidden="1">{"fdsup://IBCentral/FAT Viewer?action=UPDATE&amp;creator=factset&amp;DOC_NAME=fat:reuters_qtrly_source_window.fat&amp;display_string=Audit&amp;DYN_ARGS=TRUE&amp;VAR:ID1=B05R23&amp;VAR:RCODE=CMNEQ&amp;VAR:SDATE=20080799&amp;VAR:FREQ=Quarterly&amp;VAR:RELITEM=RP&amp;VAR:CURRENCY=USD&amp;VAR:CURRSOURCE=","EXSHARE&amp;VAR:NATFREQ=QUARTERLY&amp;VAR:RFIELD=FINALIZED&amp;VAR:DB_TYPE=&amp;VAR:UNITS=M&amp;window=popup&amp;width=450&amp;height=300&amp;START_MAXIMIZED=FALSE"}</definedName>
    <definedName name="_37__123Graph_BCHART_16" hidden="1">#REF!</definedName>
    <definedName name="_37__123Graph_BCHART_17" hidden="1">#REF!</definedName>
    <definedName name="_37__123Graph_BCHART_18" hidden="1">#REF!</definedName>
    <definedName name="_37__FDSAUDITLINK__" hidden="1">{"fdsup://IBCentral/FAT Viewer?action=UPDATE&amp;creator=factset&amp;DOC_NAME=fat:reuters_qtrly_source_window.fat&amp;display_string=Audit&amp;DYN_ARGS=TRUE&amp;VAR:ID1=B1GGM6&amp;VAR:RCODE=SCSI&amp;VAR:SDATE=20080699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38__123Graph_BCHART_17" hidden="1">#REF!</definedName>
    <definedName name="_38__123Graph_BCHART_18" hidden="1">#REF!</definedName>
    <definedName name="_38__123Graph_BCHART_2" hidden="1">#REF!</definedName>
    <definedName name="_38__FDSAUDITLINK__" hidden="1">{"fdsup://IBCentral/FAT Viewer?action=UPDATE&amp;creator=factset&amp;DOC_NAME=fat:reuters_qtrly_source_window.fat&amp;display_string=Audit&amp;DYN_ARGS=TRUE&amp;VAR:ID1=B1GGM6&amp;VAR:RCODE=CMNEQ&amp;VAR:SDATE=20080699&amp;VAR:FREQ=Quarterly&amp;VAR:RELITEM=RP&amp;VAR:CURRENCY=USD&amp;VAR:CURRSOURCE=","EXSHARE&amp;VAR:NATFREQ=QUARTERLY&amp;VAR:RFIELD=FINALIZED&amp;VAR:DB_TYPE=&amp;VAR:UNITS=M&amp;window=popup&amp;width=450&amp;height=300&amp;START_MAXIMIZED=FALSE"}</definedName>
    <definedName name="_39__123Graph_BCHART_18" hidden="1">#REF!</definedName>
    <definedName name="_39__123Graph_BCHART_2" hidden="1">#REF!</definedName>
    <definedName name="_39__123Graph_BCHART_22" hidden="1">#REF!</definedName>
    <definedName name="_39__FDSAUDITLINK__" hidden="1">{"fdsup://IBCentral/FAT Viewer?action=UPDATE&amp;creator=factset&amp;DOC_NAME=fat:reuters_qtrly_source_window.fat&amp;display_string=Audit&amp;DYN_ARGS=TRUE&amp;VAR:ID1=487416&amp;VAR:RCODE=SCSI&amp;VAR:SDATE=20080699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4__123Graph_ACHART_10" hidden="1">#REF!</definedName>
    <definedName name="_4__123Graph_ACHART_11" hidden="1">#REF!</definedName>
    <definedName name="_4__123Graph_ACHART_12" hidden="1">#REF!</definedName>
    <definedName name="_4__FDSAUDITLINK__" hidden="1">{"fdsup://IBCentral/FAT Viewer?action=UPDATE&amp;creator=factset&amp;DOC_NAME=fat:reuters_qtrly_source_window.fat&amp;display_string=Audit&amp;DYN_ARGS=TRUE&amp;VAR:ID1=37933610&amp;VAR:RCODE=SCSI&amp;VAR:SDATE=20080999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0__123Graph_BCHART_2" hidden="1">#REF!</definedName>
    <definedName name="_40__123Graph_BCHART_22" hidden="1">#REF!</definedName>
    <definedName name="_40__123Graph_BCHART_23" hidden="1">#REF!</definedName>
    <definedName name="_40__FDSAUDITLINK__" hidden="1">{"fdsup://IBCentral/FAT Viewer?action=UPDATE&amp;creator=factset&amp;DOC_NAME=fat:reuters_qtrly_source_window.fat&amp;display_string=Audit&amp;DYN_ARGS=TRUE&amp;VAR:ID1=B1GGM6&amp;VAR:RCODE=STLD&amp;VAR:SDATE=20080699&amp;VAR:FREQ=Quarterly&amp;VAR:RELITEM=&amp;VAR:CURRENCY=USD&amp;VAR:CURRSOURCE=EXS","HARE&amp;VAR:NATFREQ=QUARTERLY&amp;VAR:RFIELD=FINALIZED&amp;VAR:DB_TYPE=&amp;VAR:UNITS=M&amp;window=popup&amp;width=450&amp;height=300&amp;START_MAXIMIZED=FALSE"}</definedName>
    <definedName name="_41__123Graph_BCHART_22" hidden="1">#REF!</definedName>
    <definedName name="_41__123Graph_BCHART_23" hidden="1">#REF!</definedName>
    <definedName name="_41__123Graph_BCHART_24" hidden="1">#REF!</definedName>
    <definedName name="_41__FDSAUDITLINK__" hidden="1">{"fdsup://IBCentral/FAT Viewer?action=UPDATE&amp;creator=factset&amp;DOC_NAME=fat:reuters_qtrly_source_window.fat&amp;display_string=Audit&amp;DYN_ARGS=TRUE&amp;VAR:ID1=525824&amp;VAR:RCODE=SCSI&amp;VAR:SDATE=20080599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42__123Graph_BCHART_23" hidden="1">#REF!</definedName>
    <definedName name="_42__123Graph_BCHART_24" hidden="1">#REF!</definedName>
    <definedName name="_42__123Graph_BCHART_25" hidden="1">#REF!</definedName>
    <definedName name="_42__FDSAUDITLINK__" hidden="1">{"fdsup://IBCentral/FAT Viewer?action=UPDATE&amp;creator=factset&amp;DOC_NAME=fat:reuters_qtrly_source_window.fat&amp;display_string=Audit&amp;DYN_ARGS=TRUE&amp;VAR:ID1=525824&amp;VAR:RCODE=CMNEQ&amp;VAR:SDATE=20080599&amp;VAR:FREQ=Quarterly&amp;VAR:RELITEM=RP&amp;VAR:CURRENCY=USD&amp;VAR:CURRSOURCE=","EXSHARE&amp;VAR:NATFREQ=QUARTERLY&amp;VAR:RFIELD=FINALIZED&amp;VAR:DB_TYPE=&amp;VAR:UNITS=M&amp;window=popup&amp;width=450&amp;height=300&amp;START_MAXIMIZED=FALSE"}</definedName>
    <definedName name="_43__123Graph_BCHART_24" hidden="1">#REF!</definedName>
    <definedName name="_43__123Graph_BCHART_25" hidden="1">#REF!</definedName>
    <definedName name="_43__123Graph_BCHART_26" hidden="1">#REF!</definedName>
    <definedName name="_43__FDSAUDITLINK__" hidden="1">{"fdsup://IBCentral/FAT Viewer?action=UPDATE&amp;creator=factset&amp;DOC_NAME=fat:reuters_qtrly_source_window.fat&amp;display_string=Audit&amp;DYN_ARGS=TRUE&amp;VAR:ID1=487416&amp;VAR:RCODE=STLD&amp;VAR:SDATE=20080699&amp;VAR:FREQ=Quarterly&amp;VAR:RELITEM=&amp;VAR:CURRENCY=USD&amp;VAR:CURRSOURCE=EXS","HARE&amp;VAR:NATFREQ=QUARTERLY&amp;VAR:RFIELD=FINALIZED&amp;VAR:DB_TYPE=&amp;VAR:UNITS=M&amp;window=popup&amp;width=450&amp;height=300&amp;START_MAXIMIZED=FALSE"}</definedName>
    <definedName name="_44__123Graph_BCHART_25" hidden="1">#REF!</definedName>
    <definedName name="_44__123Graph_BCHART_26" hidden="1">#REF!</definedName>
    <definedName name="_44__123Graph_BCHART_27" hidden="1">#REF!</definedName>
    <definedName name="_44__FDSAUDITLINK__" hidden="1">{"fdsup://IBCentral/FAT Viewer?action=UPDATE&amp;creator=factset&amp;DOC_NAME=fat:reuters_qtrly_source_window.fat&amp;display_string=Audit&amp;DYN_ARGS=TRUE&amp;VAR:ID1=744897&amp;VAR:RCODE=CMNEQ&amp;VAR:SDATE=20080999&amp;VAR:FREQ=Quarterly&amp;VAR:RELITEM=RP&amp;VAR:CURRENCY=USD&amp;VAR:CURRSOURCE=","EXSHARE&amp;VAR:NATFREQ=QUARTERLY&amp;VAR:RFIELD=FINALIZED&amp;VAR:DB_TYPE=&amp;VAR:UNITS=M&amp;window=popup&amp;width=450&amp;height=300&amp;START_MAXIMIZED=FALSE"}</definedName>
    <definedName name="_45__123Graph_BCHART_26" hidden="1">#REF!</definedName>
    <definedName name="_45__123Graph_BCHART_27" hidden="1">#REF!</definedName>
    <definedName name="_45__123Graph_BCHART_28" hidden="1">#REF!</definedName>
    <definedName name="_45__FDSAUDITLINK__" hidden="1">{"fdsup://IBCentral/FAT Viewer?action=UPDATE&amp;creator=factset&amp;DOC_NAME=fat:reuters_qtrly_source_window.fat&amp;display_string=Audit&amp;DYN_ARGS=TRUE&amp;VAR:ID1=67523210&amp;VAR:RCODE=SCSI&amp;VAR:SDATE=20080999&amp;VAR:FREQ=Quarterly&amp;VAR:RELITEM=RP&amp;VAR:CURRENCY=USD&amp;VAR:CURRSOURCE","=EXSHARE&amp;VAR:NATFREQ=QUARTERLY&amp;VAR:RFIELD=FINALIZED&amp;VAR:DB_TYPE=&amp;VAR:UNITS=M&amp;window=popup&amp;width=450&amp;height=300&amp;START_MAXIMIZED=FALSE"}</definedName>
    <definedName name="_46__123Graph_BCHART_27" hidden="1">#REF!</definedName>
    <definedName name="_46__123Graph_BCHART_28" hidden="1">#REF!</definedName>
    <definedName name="_46__123Graph_BCHART_29" hidden="1">#REF!</definedName>
    <definedName name="_46__FDSAUDITLINK__" hidden="1">{"fdsup://IBCentral/FAT Viewer?action=UPDATE&amp;creator=factset&amp;DOC_NAME=fat:reuters_qtrly_source_window.fat&amp;display_string=Audit&amp;DYN_ARGS=TRUE&amp;VAR:ID1=525824&amp;VAR:RCODE=STLD&amp;VAR:SDATE=20080599&amp;VAR:FREQ=Quarterly&amp;VAR:RELITEM=&amp;VAR:CURRENCY=USD&amp;VAR:CURRSOURCE=EXS","HARE&amp;VAR:NATFREQ=QUARTERLY&amp;VAR:RFIELD=FINALIZED&amp;VAR:DB_TYPE=&amp;VAR:UNITS=M&amp;window=popup&amp;width=450&amp;height=300&amp;START_MAXIMIZED=FALSE"}</definedName>
    <definedName name="_47__123Graph_BCHART_28" hidden="1">#REF!</definedName>
    <definedName name="_47__123Graph_BCHART_29" hidden="1">#REF!</definedName>
    <definedName name="_47__123Graph_BCHART_3" hidden="1">#REF!</definedName>
    <definedName name="_47__FDSAUDITLINK__" hidden="1">{"fdsup://IBCentral/FAT Viewer?action=UPDATE&amp;creator=factset&amp;DOC_NAME=fat:reuters_qtrly_source_window.fat&amp;display_string=Audit&amp;DYN_ARGS=TRUE&amp;VAR:ID1=744897&amp;VAR:RCODE=STLD&amp;VAR:SDATE=20080999&amp;VAR:FREQ=Quarterly&amp;VAR:RELITEM=&amp;VAR:CURRENCY=USD&amp;VAR:CURRSOURCE=EXS","HARE&amp;VAR:NATFREQ=QUARTERLY&amp;VAR:RFIELD=FINALIZED&amp;VAR:DB_TYPE=&amp;VAR:UNITS=M&amp;window=popup&amp;width=450&amp;height=300&amp;START_MAXIMIZED=FALSE"}</definedName>
    <definedName name="_48__123Graph_BCHART_29" hidden="1">#REF!</definedName>
    <definedName name="_48__123Graph_BCHART_3" hidden="1">#REF!</definedName>
    <definedName name="_48__123Graph_BCHART_30" hidden="1">#REF!</definedName>
    <definedName name="_48__FDSAUDITLINK__" hidden="1">{"fdsup://IBCentral/FAT Viewer?action=UPDATE&amp;creator=factset&amp;DOC_NAME=fat:reuters_qtrly_source_window.fat&amp;display_string=Audit&amp;DYN_ARGS=TRUE&amp;VAR:ID1=67523210&amp;VAR:RCODE=STLD&amp;VAR:SDATE=20080999&amp;VAR:FREQ=Quarterly&amp;VAR:RELITEM=&amp;VAR:CURRENCY=USD&amp;VAR:CURRSOURCE=E","XSHARE&amp;VAR:NATFREQ=QUARTERLY&amp;VAR:RFIELD=FINALIZED&amp;VAR:DB_TYPE=&amp;VAR:UNITS=M&amp;window=popup&amp;width=450&amp;height=300&amp;START_MAXIMIZED=FALSE"}</definedName>
    <definedName name="_49__123Graph_BCHART_3" hidden="1">#REF!</definedName>
    <definedName name="_49__123Graph_BCHART_30" hidden="1">#REF!</definedName>
    <definedName name="_49__123Graph_BCHART_4" hidden="1">#REF!</definedName>
    <definedName name="_49__FDSAUDITLINK__" hidden="1">{"fdsup://directions/FAT Viewer?action=UPDATE&amp;creator=factSet&amp;DYN_ARGS=true&amp;DOC_NAME=FAT:RGQ_ENTRPR_VAL_EV_SOURCE_WINDOW.FAT&amp;VAR:ID1=BHI&amp;VAR:SDATE=20090206&amp;VAR:FDATE=20081231&amp;VAR:FREQ=DAILY&amp;VAR:RELITEM=RP&amp;VAR:CURRENCY=USD&amp;VAR:DB_TYPE=&amp;VAR:UNITS=MONTHLY&amp;wind","ow=popup&amp;width=535&amp;height=425&amp;START_MAXIMIZED=FALSE&amp;Y=120"}</definedName>
    <definedName name="_5__123Graph_ACHART_11" hidden="1">#REF!</definedName>
    <definedName name="_5__123Graph_ACHART_12" hidden="1">#REF!</definedName>
    <definedName name="_5__123Graph_ACHART_13" hidden="1">#REF!</definedName>
    <definedName name="_5__FDSAUDITLINK__" hidden="1">{"fdsup://IBCentral/FAT Viewer?action=UPDATE&amp;creator=factset&amp;DOC_NAME=fat:reuters_qtrly_source_window.fat&amp;display_string=Audit&amp;DYN_ARGS=TRUE&amp;VAR:ID1=B01LS2&amp;VAR:RCODE=CMNEQ&amp;VAR:SDATE=20080699&amp;VAR:FREQ=Quarterly&amp;VAR:RELITEM=RP&amp;VAR:CURRENCY=USD&amp;VAR:CURRSOURCE=","EXSHARE&amp;VAR:NATFREQ=QUARTERLY&amp;VAR:RFIELD=FINALIZED&amp;VAR:DB_TYPE=&amp;VAR:UNITS=M&amp;window=popup&amp;width=450&amp;height=300&amp;START_MAXIMIZED=FALSE"}</definedName>
    <definedName name="_50__123Graph_BCHART_30" hidden="1">#REF!</definedName>
    <definedName name="_50__123Graph_BCHART_4" hidden="1">#REF!</definedName>
    <definedName name="_50__123Graph_BCHART_5" hidden="1">#REF!</definedName>
    <definedName name="_51__123Graph_BCHART_4" hidden="1">#REF!</definedName>
    <definedName name="_51__123Graph_BCHART_5" hidden="1">#REF!</definedName>
    <definedName name="_51__123Graph_BCHART_6" hidden="1">#REF!</definedName>
    <definedName name="_52__123Graph_BCHART_5" hidden="1">#REF!</definedName>
    <definedName name="_52__123Graph_BCHART_6" hidden="1">#REF!</definedName>
    <definedName name="_52__123Graph_BCHART_7" hidden="1">#REF!</definedName>
    <definedName name="_53__123Graph_BCHART_6" hidden="1">#REF!</definedName>
    <definedName name="_53__123Graph_BCHART_7" hidden="1">#REF!</definedName>
    <definedName name="_53__123Graph_BCHART_8" hidden="1">#REF!</definedName>
    <definedName name="_54__123Graph_BCHART_7" hidden="1">#REF!</definedName>
    <definedName name="_54__123Graph_BCHART_8" hidden="1">#REF!</definedName>
    <definedName name="_54__123Graph_BCHART_9" hidden="1">#REF!</definedName>
    <definedName name="_55__123Graph_BCHART_8" hidden="1">#REF!</definedName>
    <definedName name="_55__123Graph_BCHART_9" hidden="1">#REF!</definedName>
    <definedName name="_55__123Graph_CCHART_25" hidden="1">#REF!</definedName>
    <definedName name="_56__123Graph_BCHART_9" hidden="1">#REF!</definedName>
    <definedName name="_56__123Graph_CCHART_25" hidden="1">#REF!</definedName>
    <definedName name="_56__123Graph_CCHART_26" hidden="1">#REF!</definedName>
    <definedName name="_57__123Graph_CCHART_25" hidden="1">#REF!</definedName>
    <definedName name="_57__123Graph_CCHART_26" hidden="1">#REF!</definedName>
    <definedName name="_57__123Graph_CCHART_27" hidden="1">#REF!</definedName>
    <definedName name="_58__123Graph_CCHART_26" hidden="1">#REF!</definedName>
    <definedName name="_58__123Graph_CCHART_27" hidden="1">#REF!</definedName>
    <definedName name="_58__123Graph_CCHART_28" hidden="1">#REF!</definedName>
    <definedName name="_59__123Graph_CCHART_27" hidden="1">#REF!</definedName>
    <definedName name="_59__123Graph_CCHART_28" hidden="1">#REF!</definedName>
    <definedName name="_59__123Graph_CCHART_29" hidden="1">#REF!</definedName>
    <definedName name="_6__123Graph_ACHART_12" hidden="1">#REF!</definedName>
    <definedName name="_6__123Graph_ACHART_13" hidden="1">#REF!</definedName>
    <definedName name="_6__123Graph_ACHART_14" hidden="1">#REF!</definedName>
    <definedName name="_6__FDSAUDITLINK__" hidden="1">{"fdsup://IBCentral/FAT Viewer?action=UPDATE&amp;creator=factset&amp;DOC_NAME=fat:reuters_qtrly_source_window.fat&amp;display_string=Audit&amp;DYN_ARGS=TRUE&amp;VAR:ID1=B01LS2&amp;VAR:RCODE=SCSI&amp;VAR:SDATE=20080699&amp;VAR:FREQ=Quarterly&amp;VAR:RELITEM=RP&amp;VAR:CURRENCY=USD&amp;VAR:CURRSOURCE=E","XSHARE&amp;VAR:NATFREQ=QUARTERLY&amp;VAR:RFIELD=FINALIZED&amp;VAR:DB_TYPE=&amp;VAR:UNITS=M&amp;window=popup&amp;width=450&amp;height=300&amp;START_MAXIMIZED=FALSE"}</definedName>
    <definedName name="_60__123Graph_CCHART_28" hidden="1">#REF!</definedName>
    <definedName name="_60__123Graph_CCHART_29" hidden="1">#REF!</definedName>
    <definedName name="_60__123Graph_CCHART_30" hidden="1">#REF!</definedName>
    <definedName name="_61__123Graph_CCHART_29" hidden="1">#REF!</definedName>
    <definedName name="_61__123Graph_CCHART_30" hidden="1">#REF!</definedName>
    <definedName name="_61__123Graph_DCHART_25" hidden="1">#REF!</definedName>
    <definedName name="_62__123Graph_CCHART_30" hidden="1">#REF!</definedName>
    <definedName name="_62__123Graph_DCHART_25" hidden="1">#REF!</definedName>
    <definedName name="_62__123Graph_DCHART_26" hidden="1">#REF!</definedName>
    <definedName name="_63__123Graph_DCHART_25" hidden="1">#REF!</definedName>
    <definedName name="_63__123Graph_DCHART_26" hidden="1">#REF!</definedName>
    <definedName name="_63__123Graph_DCHART_27" hidden="1">#REF!</definedName>
    <definedName name="_64__123Graph_DCHART_26" hidden="1">#REF!</definedName>
    <definedName name="_64__123Graph_DCHART_27" hidden="1">#REF!</definedName>
    <definedName name="_64__123Graph_DCHART_28" hidden="1">#REF!</definedName>
    <definedName name="_65__123Graph_DCHART_27" hidden="1">#REF!</definedName>
    <definedName name="_65__123Graph_DCHART_28" hidden="1">#REF!</definedName>
    <definedName name="_65__123Graph_DCHART_29" hidden="1">#REF!</definedName>
    <definedName name="_66__123Graph_DCHART_28" hidden="1">#REF!</definedName>
    <definedName name="_66__123Graph_DCHART_29" hidden="1">#REF!</definedName>
    <definedName name="_66__123Graph_DCHART_30" hidden="1">#REF!</definedName>
    <definedName name="_67__123Graph_DCHART_29" hidden="1">#REF!</definedName>
    <definedName name="_67__123Graph_DCHART_30" hidden="1">#REF!</definedName>
    <definedName name="_67__123Graph_XCHART_10" hidden="1">#REF!</definedName>
    <definedName name="_68__123Graph_DCHART_30" hidden="1">#REF!</definedName>
    <definedName name="_68__123Graph_XCHART_10" hidden="1">#REF!</definedName>
    <definedName name="_68__123Graph_XCHART_11" hidden="1">#REF!</definedName>
    <definedName name="_69__123Graph_XCHART_10" hidden="1">#REF!</definedName>
    <definedName name="_69__123Graph_XCHART_11" hidden="1">#REF!</definedName>
    <definedName name="_69__123Graph_XCHART_12" hidden="1">#REF!</definedName>
    <definedName name="_7__123Graph_ACHART_13" hidden="1">#REF!</definedName>
    <definedName name="_7__123Graph_ACHART_14" hidden="1">#REF!</definedName>
    <definedName name="_7__123Graph_ACHART_15" hidden="1">#REF!</definedName>
    <definedName name="_7__FDSAUDITLINK__" hidden="1">{"fdsup://IBCentral/FAT Viewer?action=UPDATE&amp;creator=factset&amp;DOC_NAME=fat:reuters_qtrly_source_window.fat&amp;display_string=Audit&amp;DYN_ARGS=TRUE&amp;VAR:ID1=B24FFZ&amp;VAR:RCODE=STLD&amp;VAR:SDATE=20080699&amp;VAR:FREQ=Quarterly&amp;VAR:RELITEM=&amp;VAR:CURRENCY=USD&amp;VAR:CURRSOURCE=EXS","HARE&amp;VAR:NATFREQ=QUARTERLY&amp;VAR:RFIELD=FINALIZED&amp;VAR:DB_TYPE=&amp;VAR:UNITS=M&amp;window=popup&amp;width=450&amp;height=300&amp;START_MAXIMIZED=FALSE"}</definedName>
    <definedName name="_70__123Graph_XCHART_11" hidden="1">#REF!</definedName>
    <definedName name="_70__123Graph_XCHART_12" hidden="1">#REF!</definedName>
    <definedName name="_70__123Graph_XCHART_13" hidden="1">#REF!</definedName>
    <definedName name="_71__123Graph_XCHART_12" hidden="1">#REF!</definedName>
    <definedName name="_71__123Graph_XCHART_13" hidden="1">#REF!</definedName>
    <definedName name="_71__123Graph_XCHART_14" hidden="1">#REF!</definedName>
    <definedName name="_72__123Graph_XCHART_13" hidden="1">#REF!</definedName>
    <definedName name="_72__123Graph_XCHART_14" hidden="1">#REF!</definedName>
    <definedName name="_72__123Graph_XCHART_15" hidden="1">#REF!</definedName>
    <definedName name="_73__123Graph_XCHART_14" hidden="1">#REF!</definedName>
    <definedName name="_73__123Graph_XCHART_15" hidden="1">#REF!</definedName>
    <definedName name="_73__123Graph_XCHART_16" hidden="1">#REF!</definedName>
    <definedName name="_74__123Graph_XCHART_15" hidden="1">#REF!</definedName>
    <definedName name="_74__123Graph_XCHART_16" hidden="1">#REF!</definedName>
    <definedName name="_74__123Graph_XCHART_2" hidden="1">#REF!</definedName>
    <definedName name="_75__123Graph_XCHART_16" hidden="1">#REF!</definedName>
    <definedName name="_75__123Graph_XCHART_2" hidden="1">#REF!</definedName>
    <definedName name="_75__123Graph_XCHART_3" hidden="1">#REF!</definedName>
    <definedName name="_76__123Graph_XCHART_2" hidden="1">#REF!</definedName>
    <definedName name="_76__123Graph_XCHART_3" hidden="1">#REF!</definedName>
    <definedName name="_76__123Graph_XCHART_4" hidden="1">#REF!</definedName>
    <definedName name="_77__123Graph_XCHART_3" hidden="1">#REF!</definedName>
    <definedName name="_77__123Graph_XCHART_4" hidden="1">#REF!</definedName>
    <definedName name="_77__123Graph_XCHART_5" hidden="1">#REF!</definedName>
    <definedName name="_78__123Graph_XCHART_4" hidden="1">#REF!</definedName>
    <definedName name="_78__123Graph_XCHART_5" hidden="1">#REF!</definedName>
    <definedName name="_78__123Graph_XCHART_6" hidden="1">#REF!</definedName>
    <definedName name="_79__123Graph_XCHART_5" hidden="1">#REF!</definedName>
    <definedName name="_79__123Graph_XCHART_6" hidden="1">#REF!</definedName>
    <definedName name="_79__123Graph_XCHART_7" hidden="1">#REF!</definedName>
    <definedName name="_8__123Graph_ACHART_14" hidden="1">#REF!</definedName>
    <definedName name="_8__123Graph_ACHART_15" hidden="1">#REF!</definedName>
    <definedName name="_8__123Graph_ACHART_16" hidden="1">#REF!</definedName>
    <definedName name="_8__FDSAUDITLINK__" hidden="1">{"fdsup://IBCentral/FAT Viewer?action=UPDATE&amp;creator=factset&amp;DOC_NAME=fat:reuters_qtrly_source_window.fat&amp;display_string=Audit&amp;DYN_ARGS=TRUE&amp;VAR:ID1=37933610&amp;VAR:RCODE=STLD&amp;VAR:SDATE=20080999&amp;VAR:FREQ=Quarterly&amp;VAR:RELITEM=&amp;VAR:CURRENCY=USD&amp;VAR:CURRSOURCE=E","XSHARE&amp;VAR:NATFREQ=QUARTERLY&amp;VAR:RFIELD=FINALIZED&amp;VAR:DB_TYPE=&amp;VAR:UNITS=M&amp;window=popup&amp;width=450&amp;height=300&amp;START_MAXIMIZED=FALSE"}</definedName>
    <definedName name="_80__123Graph_XCHART_6" hidden="1">#REF!</definedName>
    <definedName name="_80__123Graph_XCHART_7" hidden="1">#REF!</definedName>
    <definedName name="_80__123Graph_XCHART_8" hidden="1">#REF!</definedName>
    <definedName name="_81__123Graph_XCHART_7" hidden="1">#REF!</definedName>
    <definedName name="_81__123Graph_XCHART_8" hidden="1">#REF!</definedName>
    <definedName name="_81__123Graph_XCHART_9" hidden="1">#REF!</definedName>
    <definedName name="_82__123Graph_XCHART_8" hidden="1">#REF!</definedName>
    <definedName name="_82__123Graph_XCHART_9" hidden="1">#REF!</definedName>
    <definedName name="_83__123Graph_XCHART_9" hidden="1">#REF!</definedName>
    <definedName name="_9__123Graph_ACHART_15" hidden="1">#REF!</definedName>
    <definedName name="_9__123Graph_ACHART_16" hidden="1">#REF!</definedName>
    <definedName name="_9__123Graph_ACHART_17" hidden="1">#REF!</definedName>
    <definedName name="_9__FDSAUDITLINK__" hidden="1">{"fdsup://IBCentral/FAT Viewer?action=UPDATE&amp;creator=factset&amp;DOC_NAME=fat:reuters_qtrly_source_window.fat&amp;display_string=Audit&amp;DYN_ARGS=TRUE&amp;VAR:ID1=B01LS2&amp;VAR:RCODE=STLD&amp;VAR:SDATE=20080699&amp;VAR:FREQ=Quarterly&amp;VAR:RELITEM=&amp;VAR:CURRENCY=USD&amp;VAR:CURRSOURCE=EXS","HARE&amp;VAR:NATFREQ=QUARTERLY&amp;VAR:RFIELD=FINALIZED&amp;VAR:DB_TYPE=&amp;VAR:UNITS=M&amp;window=popup&amp;width=450&amp;height=300&amp;START_MAXIMIZED=FALSE"}</definedName>
    <definedName name="_a4">#N/A</definedName>
    <definedName name="_a5">#N/A</definedName>
    <definedName name="_a6">#N/A</definedName>
    <definedName name="_a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as1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_as10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_as3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_as4" hidden="1">{"'Generacion'!$A$2:$N$27"}</definedName>
    <definedName name="_as5" hidden="1">{"'Generacion'!$A$2:$N$27"}</definedName>
    <definedName name="_as7" hidden="1">{"'Generacion'!$A$2:$N$27"}</definedName>
    <definedName name="_as8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_b1" hidden="1">{"'Generacion'!$A$2:$N$27"}</definedName>
    <definedName name="_b2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_bdm.0050C7C024E54455A3C105A4AD93B33B.edm" hidden="1">#REF!</definedName>
    <definedName name="_bdm.01FAC462A0F145C4A62CEEB6B5FD0A23.edm" hidden="1">#REF!</definedName>
    <definedName name="_bdm.03F54FAD08954368A5B92A788785E2FE.edm" hidden="1">#REF!</definedName>
    <definedName name="_bdm.04F2C226301047039BA32DACA0BF5807.edm" hidden="1">#REF!</definedName>
    <definedName name="_bdm.05255D0FD3A4448B9348F75CF818855E.edm" hidden="1">#REF!</definedName>
    <definedName name="_bdm.05B939F5FA4D4E38876CB1075CEADA9A.edm" hidden="1">#REF!</definedName>
    <definedName name="_bdm.06D7451592254FB5A03B2A3DC1731D90.edm" hidden="1">#REF!</definedName>
    <definedName name="_bdm.06DFC158E48E47AA9CCB733D109198D1.edm" hidden="1">#REF!</definedName>
    <definedName name="_bdm.078C89D495E5494AAEB2C60F14BB440F.edm" hidden="1">#REF!</definedName>
    <definedName name="_bdm.09F18C80B73347EC84F5C7C181A2B6B3.edm" hidden="1">#REF!</definedName>
    <definedName name="_bdm.0CDCFAD302D343AF9DC4507F87EBE437.edm" hidden="1">#REF!</definedName>
    <definedName name="_bdm.11598959ABCA498383285E9D0C339CC9.edm" hidden="1">#REF!</definedName>
    <definedName name="_bdm.115EF08914DE45FB841B115E8C89D033.edm" hidden="1">#REF!</definedName>
    <definedName name="_bdm.13C2CF458A924C54BBF08DFC4E59F46B.edm" hidden="1">#REF!</definedName>
    <definedName name="_bdm.1588B75876F04639872AF45E0CBE4E1C.edm" hidden="1">#REF!</definedName>
    <definedName name="_bdm.15F8FBF1FC4C4580B3B1A5FCDCFEBEB4.edm" hidden="1">#REF!</definedName>
    <definedName name="_bdm.160012FFD15E4396AE5694023724FBF9.edm" hidden="1">#REF!</definedName>
    <definedName name="_bdm.168FD2F4FC5F4F72A52112A13832BAD6.edm" hidden="1">#REF!</definedName>
    <definedName name="_bdm.186ECD925E184F5D9239DC51D432869C.edm" hidden="1">#REF!</definedName>
    <definedName name="_bdm.1AE1E243B9A944FA9627F752D19BA208.edm" hidden="1">#REF!</definedName>
    <definedName name="_bdm.1B89865CBB854F72AA6BF01301FC7891.edm" hidden="1">#REF!</definedName>
    <definedName name="_bdm.1CA38E89B2E446499B417D4BF2A4A825.edm" hidden="1">#REF!</definedName>
    <definedName name="_bdm.1EB9B9DCFC5E4BB3987AA9A51AFE1504.edm" hidden="1">#REF!</definedName>
    <definedName name="_bdm.20DA205360624858AF20AEAC7D19249F.edm" hidden="1">#REF!</definedName>
    <definedName name="_bdm.23332F4208C147819A9A2DFC8D94E550.edm" hidden="1">#REF!</definedName>
    <definedName name="_bdm.2731DEF749044209B05F3C5D5778C203.edm" hidden="1">#REF!</definedName>
    <definedName name="_bdm.2827D745BABD4189A8F284CE3CB24323.edm" hidden="1">#REF!</definedName>
    <definedName name="_bdm.28D866F26A2948C2A473B45B74D29F14.edm" hidden="1">#REF!</definedName>
    <definedName name="_bdm.2A3D0C0A206E4F70B5F593A30CF43250.edm" hidden="1">#REF!</definedName>
    <definedName name="_bdm.2A6BFE8A399B45659E8E0432F51633D9.edm" hidden="1">#REF!</definedName>
    <definedName name="_bdm.2A7272BA3F934485845F6B70FC39C6D8.edm" hidden="1">#REF!</definedName>
    <definedName name="_bdm.2B13202997F44AA09DE0D380B137249C.edm" hidden="1">#REF!</definedName>
    <definedName name="_bdm.2D1C822BE14D4A0F8ABB9C0B18453FB2.edm" hidden="1">#REF!</definedName>
    <definedName name="_bdm.2DA0D1B288C341BABF3AABB02AD95B91.edm" hidden="1">#REF!</definedName>
    <definedName name="_bdm.2E64EBC8A2BE4C86ABD73BEE8FC1D1BC.edm" hidden="1">#REF!</definedName>
    <definedName name="_bdm.30F8AA3BD6E54471B1F4BCC660CAD512.edm" hidden="1">#REF!</definedName>
    <definedName name="_bdm.31654FA73F1443F2BF4BDB6D302D7812.edm" hidden="1">#REF!</definedName>
    <definedName name="_bdm.31930C31ECDE46BE8C214F2813ACE9A9.edm" hidden="1">#REF!</definedName>
    <definedName name="_bdm.33ED345342BB4427A69FB754A699B10E.edm" hidden="1">#REF!</definedName>
    <definedName name="_bdm.353C426679C647908EB789A206B70446.edm" hidden="1">#REF!</definedName>
    <definedName name="_bdm.40DA3599DABE4F0B9E6AEEC95B11FC2A.edm" hidden="1">#REF!</definedName>
    <definedName name="_bdm.419CB360B93A4A35A6FE946085F23117.edm" hidden="1">#REF!</definedName>
    <definedName name="_bdm.42C923D0B218422D9261218ACA77FEB6.edm" hidden="1">#REF!</definedName>
    <definedName name="_bdm.435D936263B649258E94A50E40527CB6.edm" hidden="1">#REF!</definedName>
    <definedName name="_bdm.447B3EB9BB634C44B4C5F4BB4FF4DE3F.edm" hidden="1">#REF!</definedName>
    <definedName name="_bdm.4523E34AC64C40C38DFD5E0149F37DA5.edm" hidden="1">#REF!</definedName>
    <definedName name="_bdm.4752A444AED24851A79BEDD5372A301B.edm" hidden="1">#REF!</definedName>
    <definedName name="_bdm.490EC1868B034200BBBEF496347847D5.edm" hidden="1">#REF!</definedName>
    <definedName name="_bdm.4A89F611C837441690C93DB882E9F7FC.edm" hidden="1">#REF!</definedName>
    <definedName name="_bdm.4B77C271E0A34AA39783CC8280DC280C.edm" hidden="1">#REF!</definedName>
    <definedName name="_bdm.4E262E8C77244916A17A54D238168E64.edm" hidden="1">#REF!</definedName>
    <definedName name="_bdm.51048DD11D194237A1DCA253C68384E0.edm" hidden="1">#REF!</definedName>
    <definedName name="_bdm.527170C002D642B8821A6B334D7C1E74.edm" hidden="1">#REF!</definedName>
    <definedName name="_bdm.535F27E38D7143A49E5075A2B721C656.edm" hidden="1">#REF!</definedName>
    <definedName name="_bdm.541CEBC9DA6F4129B7F36B7E64449D47.edm" hidden="1">#REF!</definedName>
    <definedName name="_bdm.56CB3EDBACFC46549A0C2B53261E3B1D.edm" hidden="1">#REF!</definedName>
    <definedName name="_bdm.5701C13E90F547A183C8754438373C7C.edm" hidden="1">#REF!</definedName>
    <definedName name="_bdm.58AC0318A9754DDDAC7000DCF9EDAC30.edm" hidden="1">#REF!</definedName>
    <definedName name="_bdm.5A8250F342AA443C9C487543457B1D46.edm" hidden="1">#REF!</definedName>
    <definedName name="_bdm.5AB7D09F06484FE2AAEEE9EBBD9004B9.edm" hidden="1">#REF!</definedName>
    <definedName name="_bdm.5BE0BBA049A34DAD884508EABB17CBF5.edm" hidden="1">#REF!</definedName>
    <definedName name="_bdm.5C40DD93C2C74668860588BD9DE0EDDB.edm" hidden="1">#REF!</definedName>
    <definedName name="_bdm.5DDF38A09626484E82E2477354DAA782.edm" hidden="1">#REF!</definedName>
    <definedName name="_bdm.61606BE365854AF3B552410991BDC633.edm" hidden="1">#REF!</definedName>
    <definedName name="_bdm.618512F222BC41869C4DEF12E11416AF.edm" hidden="1">#REF!</definedName>
    <definedName name="_bdm.631AE393FAD7423F869E7DF02F8CBB81.edm" hidden="1">#REF!</definedName>
    <definedName name="_bdm.6397692377F8444EA5DBF1FD41822C59.edm" hidden="1">#REF!</definedName>
    <definedName name="_bdm.642B579E10A64263BC3CEB2AC3CD0780.edm" hidden="1">#REF!</definedName>
    <definedName name="_bdm.65591572E5514B21A8EFADE76EE8BB66.edm" hidden="1">#REF!</definedName>
    <definedName name="_bdm.65695C15B8B946B691ADAEC8ECC5D52A.edm" hidden="1">#REF!</definedName>
    <definedName name="_bdm.6689ABEFF0364DC4833DDF38965D4078.edm" hidden="1">#REF!</definedName>
    <definedName name="_bdm.66B6CA0E5A784259A3D70B6EE047B549.edm" hidden="1">#REF!</definedName>
    <definedName name="_bdm.6A62F56DB6264062ACF5CCE348E189DC.edm" hidden="1">#REF!</definedName>
    <definedName name="_bdm.6B0DFC68CE444988A9925D21C1E74564.edm" hidden="1">#REF!</definedName>
    <definedName name="_bdm.6C283AF66BDC4BC0B5D29623F0501134.edm" hidden="1">#REF!</definedName>
    <definedName name="_bdm.6F5A16020D244F11AD68C9BB78D016CC.edm" hidden="1">#REF!</definedName>
    <definedName name="_bdm.7250B394DDF4440EBEFB84A4473E0FA3.edm" hidden="1">#REF!</definedName>
    <definedName name="_bdm.726A76500B2D46A8BFBEE3B43BEAB0FF.edm" hidden="1">#REF!</definedName>
    <definedName name="_bdm.72F10DB40B6E40FF869D71B0909FFC89.edm" hidden="1">#REF!</definedName>
    <definedName name="_bdm.743702B993DC4437A08F7597E341A587.edm" hidden="1">#REF!</definedName>
    <definedName name="_bdm.75E20BA2CCEF4E69BD2A7BC5C34FB7D4.edm" hidden="1">#REF!</definedName>
    <definedName name="_bdm.785A95E2C97F4E3A911C7D3B8CB5A8F1.edm" hidden="1">#REF!</definedName>
    <definedName name="_bdm.785EE88896CC45EFB4B871FA1A7CCEC8.edm" hidden="1">#REF!</definedName>
    <definedName name="_bdm.7936632FA7274C148B09761BEEAEAF5C.edm" hidden="1">#REF!</definedName>
    <definedName name="_bdm.7E370183A8FC43E29A89BE9F3DD6F0CD.edm" hidden="1">#REF!</definedName>
    <definedName name="_bdm.7FC445B69F554488A2AE635336F8E401.edm" hidden="1">#REF!</definedName>
    <definedName name="_bdm.81018A02289B466484F9623D53B9BCDD.edm" hidden="1">#REF!</definedName>
    <definedName name="_bdm.821D84B3E42E461287BA69F3E25797B5.edm" hidden="1">#REF!</definedName>
    <definedName name="_bdm.8500631D49894F3E9A00C4AFDB64A76C.edm" hidden="1">#REF!</definedName>
    <definedName name="_bdm.853719BF194D4B4FA0E4DBCD9A03E765.edm" hidden="1">#REF!</definedName>
    <definedName name="_bdm.854DB6D81C3A4A4AA795ADAA8D2459F4.edm" hidden="1">#REF!</definedName>
    <definedName name="_bdm.862CE5A327AE47E980AE660F9B87332F.edm" hidden="1">#REF!</definedName>
    <definedName name="_bdm.872E5E89327F40BA81015B257D6DDC5B.edm" hidden="1">#REF!</definedName>
    <definedName name="_bdm.88F106FD8B5D4ACAB2A12211DDF45ED5.edm" hidden="1">#REF!</definedName>
    <definedName name="_bdm.89E2B9804322426EAD37C4505D432A80.edm" hidden="1">#REF!</definedName>
    <definedName name="_bdm.8AE73D3B340D4B799B91C1BA2F4D4A3C.edm" hidden="1">#REF!</definedName>
    <definedName name="_bdm.8CD269A8379847EC9C1D78F67BFBC6B1.edm" hidden="1">#REF!</definedName>
    <definedName name="_bdm.8DE3B726E83A4580AACA953B9B1F83FC.edm" hidden="1">#REF!</definedName>
    <definedName name="_bdm.8E9866551DA44C68987B73055D4EEB3C.edm" hidden="1">#REF!</definedName>
    <definedName name="_bdm.8EF24FFAD422404FB87DA87BF7BC0289.edm" hidden="1">#REF!</definedName>
    <definedName name="_bdm.8F9281CA084B4439AC309E9F14F79BD5.edm" hidden="1">#REF!</definedName>
    <definedName name="_bdm.92A11B92652F46A79104BDB7AD6382F0.edm" hidden="1">#REF!</definedName>
    <definedName name="_bdm.964D16071EBB44148D9AE8573E7F3B38.edm" hidden="1">#REF!</definedName>
    <definedName name="_bdm.97525D8E36A94321BA430FB49F9F38B9.edm" hidden="1">#REF!</definedName>
    <definedName name="_bdm.97B4EF6148FD49D2A0B5737D0BFB1944.edm" hidden="1">#REF!</definedName>
    <definedName name="_bdm.9984ACD0188149D5B23EC884DB99935B.edm" hidden="1">#REF!</definedName>
    <definedName name="_bdm.9A64BD6D215446C8A719D658F11042BE.edm" hidden="1">#REF!</definedName>
    <definedName name="_bdm.9AD178935D664C14BDEA70CD6BE3FDC6.edm" hidden="1">#REF!</definedName>
    <definedName name="_bdm.9BBEB928820E49D1A4CA12584BF2F9F2.edm" hidden="1">#REF!</definedName>
    <definedName name="_bdm.9C02F7E9722344C9B93331385D049EF4.edm" hidden="1">#REF!</definedName>
    <definedName name="_bdm.9F907B9973E746BD826560E222660D3A.edm" hidden="1">#REF!</definedName>
    <definedName name="_bdm.9FE53E77B32640BB8AB91A14F00FB39C.edm" hidden="1">#REF!</definedName>
    <definedName name="_bdm.A0D26EB8C9124D80888B0D302BC61D47.edm" hidden="1">#REF!</definedName>
    <definedName name="_bdm.A2A3C59DF45D4493BBD16484191885EB.edm" hidden="1">#REF!</definedName>
    <definedName name="_bdm.A35AB56FA7E542FAA5DCB97563585956.edm" hidden="1">#REF!</definedName>
    <definedName name="_bdm.A4F32D9E1BBF405BAE8D5D2FF3E1A771.edm" hidden="1">#REF!</definedName>
    <definedName name="_bdm.AC4F7D6AA92F4BB5829AC9EFF78D78C9.edm" hidden="1">#REF!</definedName>
    <definedName name="_bdm.ADAE965AEDAD489984911EBF0526FCB5.edm" hidden="1">#REF!</definedName>
    <definedName name="_bdm.B13AE3FBCAE94E318305FBF489299637.edm" hidden="1">#REF!</definedName>
    <definedName name="_bdm.B50F97ABAC5D41C2A61242258DBE2CA9.edm" hidden="1">#REF!</definedName>
    <definedName name="_bdm.B64097166248458D9659E932D5BA7F8A.edm" hidden="1">#REF!</definedName>
    <definedName name="_bdm.B758E694E3414E0284A164B16915F2DE.edm" hidden="1">#REF!</definedName>
    <definedName name="_bdm.B7FF5DF7DBFA4118A896B302412E358C.edm" hidden="1">#REF!</definedName>
    <definedName name="_bdm.B815B168AF3A4F2DB3D6899D7D339A49.edm" hidden="1">#REF!</definedName>
    <definedName name="_bdm.BA02BBC094D04D13A21F0142D3C2B149.edm" hidden="1">#REF!</definedName>
    <definedName name="_bdm.BB4680D8AEE94C91B502DF6A0409A584.edm" hidden="1">#REF!</definedName>
    <definedName name="_bdm.BC9C265AFF9C45C69CD8FD9B7779ED5A.edm" hidden="1">#REF!</definedName>
    <definedName name="_bdm.BFB0C1930F3040CCB6BD3AF04B7507EB.edm" hidden="1">#REF!</definedName>
    <definedName name="_bdm.C070AD5AB6CD4406A54C4993D0837CEB.edm" hidden="1">#REF!</definedName>
    <definedName name="_bdm.C54236E1226D416F9F48872D586AD65A.edm" hidden="1">#REF!</definedName>
    <definedName name="_bdm.C66EEECB96614BBE9650D912F7115A65.edm" hidden="1">#REF!</definedName>
    <definedName name="_bdm.C7BCC6D2E5CC441BA6CBA230554FC2CC.edm" hidden="1">#REF!</definedName>
    <definedName name="_bdm.C89933F2178F40B98776F93BABC43E4F.edm" hidden="1">#REF!</definedName>
    <definedName name="_bdm.C8B867E1ADC34D47B1E26783C6D2F93E.edm" hidden="1">#REF!</definedName>
    <definedName name="_bdm.C958750E9F2247459A1ECFCA20360BE2.edm" hidden="1">#REF!</definedName>
    <definedName name="_bdm.CACB3807EC3E45939BCE0F1F9083CAD1.edm" hidden="1">#REF!</definedName>
    <definedName name="_bdm.CB8294BBA99E492F836DF83BC2ADAFE5.edm" hidden="1">#REF!</definedName>
    <definedName name="_bdm.CC47E109A9B94C9DA62BA199DCB7BD99.edm" hidden="1">#REF!</definedName>
    <definedName name="_bdm.CCA0C1E74D4E4083ABCCF31EC7C20F3D.edm" hidden="1">#REF!</definedName>
    <definedName name="_bdm.CF6ACFFED89C41A2839F013524809819.edm" hidden="1">#REF!</definedName>
    <definedName name="_bdm.CFD2354BFE624E0DB687DC8D160F993A.edm" hidden="1">#REF!</definedName>
    <definedName name="_bdm.D105FA52E011440AA1D14DDD3E0505AC.edm" hidden="1">#REF!</definedName>
    <definedName name="_bdm.D20E0FA3B68A4574987EE66D4197257C.edm" hidden="1">#REF!</definedName>
    <definedName name="_bdm.D818A6227CDA4ABE9000FCE4CA36F0A2.edm" hidden="1">#REF!</definedName>
    <definedName name="_bdm.DACDAF359D984E74928F569724B435AD.edm" hidden="1">#REF!</definedName>
    <definedName name="_bdm.DD0B27258AE848C19EEB95D8470DF01E.edm" hidden="1">#REF!</definedName>
    <definedName name="_bdm.E08F4D93196D461F880F055E130ABEF4.edm" hidden="1">#REF!</definedName>
    <definedName name="_bdm.E3C5C076CB634B50B600037A0DF81097.edm" hidden="1">#REF!</definedName>
    <definedName name="_bdm.E5E4AEB9BBB94226A7DA97EAC95DDC3B.edm" hidden="1">#REF!</definedName>
    <definedName name="_bdm.E79B01E86D3643C3A919FFDB64C4DA6E.edm" hidden="1">#REF!</definedName>
    <definedName name="_bdm.E8628A07FAC94CD6AF2F9984AD67DB43.edm" hidden="1">#REF!</definedName>
    <definedName name="_bdm.E87E75B10BFB4BABB4DF84075B1A8EBC.edm" hidden="1">#REF!</definedName>
    <definedName name="_bdm.E9C915C128ED4C74A28C9376F9F47D32.edm" hidden="1">#REF!</definedName>
    <definedName name="_bdm.EAAE5D679C1145309736574360AAC080.edm" hidden="1">#REF!</definedName>
    <definedName name="_bdm.EC54E061A7AA44989777BBD7CE41F454.edm" hidden="1">#REF!</definedName>
    <definedName name="_bdm.ED80064D43E9461A9F8FD48FC7A635CE.edm" hidden="1">#REF!</definedName>
    <definedName name="_bdm.EE40EA49B4704809A0E6CDBBBCD8AF3D.edm" hidden="1">#REF!</definedName>
    <definedName name="_bdm.EE5036B80E704392BCC6D19BFC298A4A.edm" hidden="1">#REF!</definedName>
    <definedName name="_bdm.EFDC67265F4B402F868C1DDE9EDD3365.edm" hidden="1">#REF!</definedName>
    <definedName name="_bdm.F0536A369A8A4B0D9E2729DFBDFC3339.edm" hidden="1">#REF!</definedName>
    <definedName name="_bdm.F1804F0D1AA843B082AC609D40A16D3A.edm" hidden="1">#REF!</definedName>
    <definedName name="_bdm.F4F9CDAEBEF7487A8DA5071FAD9DF135.edm" hidden="1">#REF!</definedName>
    <definedName name="_bdm.F5AABF040F7544968730661333BF0C6D.edm" hidden="1">#REF!</definedName>
    <definedName name="_bdm.F666E40EDC23440C8411FFB80B53E092.edm" hidden="1">#REF!</definedName>
    <definedName name="_bdm.F9EE0CC1C3CD4F3F937DAE3238A57DC8.edm" hidden="1">#REF!</definedName>
    <definedName name="_bdm.F9FBFA8AFC3246118558D04C2209D716.edm" hidden="1">#REF!</definedName>
    <definedName name="_bdm.FastTrackBookmark.12_14_2005_3_58_56_PM.edm" hidden="1">#REF!</definedName>
    <definedName name="_bdm.FBE86009621A46DFBB604C139AE55412.edm" hidden="1">#REF!</definedName>
    <definedName name="_bdm.FE1EC54739DC457C929BBB53010A5023.edm" hidden="1">#REF!</definedName>
    <definedName name="_bdm.FE3D50E4B26548259DD6BF5301BB5A6C.edm" hidden="1">#REF!</definedName>
    <definedName name="_bdm.FF8C18F4663845FE8458869F2EC657AA.edm" hidden="1">#REF!</definedName>
    <definedName name="_DFG1">#N/A</definedName>
    <definedName name="_DFG2">#N/A</definedName>
    <definedName name="_DFG3">#N/A</definedName>
    <definedName name="_DFG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Dist_Values" hidden="1">#REF!</definedName>
    <definedName name="_f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_Fill" hidden="1">#REF!</definedName>
    <definedName name="_FillB" hidden="1">#REF!</definedName>
    <definedName name="_xlnm._FilterDatabase" hidden="1">#REF!</definedName>
    <definedName name="_ftn1" localSheetId="1">'EERR trim'!#REF!</definedName>
    <definedName name="_ftnref1" localSheetId="1">'EERR trim'!#REF!</definedName>
    <definedName name="_G7" hidden="1">#REF!</definedName>
    <definedName name="_GAS09" hidden="1">#REF!</definedName>
    <definedName name="_gg1" hidden="1">{#N/A,#N/A,TRUE,"Total CNT L.D.";#N/A,#N/A,TRUE,"Total CALL";#N/A,#N/A,TRUE,"Total CNT S.A.";#N/A,#N/A,TRUE,"Port X Reg";#N/A,#N/A,TRUE,"Distrib X Reg";#N/A,#N/A,TRUE,"Traf port X Reg";#N/A,#N/A,TRUE,"Traf acum X Reg";#N/A,#N/A,TRUE,"Analisis Traf";#N/A,#N/A,TRUE,"Destinos nac";#N/A,#N/A,TRUE,"Destin intern";#N/A,#N/A,TRUE,"Inter orig Stgo";#N/A,#N/A,TRUE,"Total Pais Nacional";#N/A,#N/A,TRUE,"Total Pais Internac";#N/A,#N/A,TRUE,"Acum 1995 pais"}</definedName>
    <definedName name="_gg2" hidden="1">{#N/A,#N/A,TRUE,"Total CNT L.D.";#N/A,#N/A,TRUE,"Total CALL";#N/A,#N/A,TRUE,"Total CNT S.A.";#N/A,#N/A,TRUE,"Port X Reg";#N/A,#N/A,TRUE,"Distrib X Reg";#N/A,#N/A,TRUE,"Traf port X Reg";#N/A,#N/A,TRUE,"Traf acum X Reg";#N/A,#N/A,TRUE,"Analisis Traf";#N/A,#N/A,TRUE,"Destinos nac";#N/A,#N/A,TRUE,"Destin intern";#N/A,#N/A,TRUE,"Inter orig Stgo";#N/A,#N/A,TRUE,"Total Pais Nacional";#N/A,#N/A,TRUE,"Total Pais Internac";#N/A,#N/A,TRUE,"Acum 1995 pais"}</definedName>
    <definedName name="_JU4">#N/A</definedName>
    <definedName name="_JU5">#N/A</definedName>
    <definedName name="_JU6">#N/A</definedName>
    <definedName name="_JU7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1" hidden="1">{"'Generacion'!$A$2:$N$27"}</definedName>
    <definedName name="_k2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kj1">#N/A</definedName>
    <definedName name="_kj10">#N/A</definedName>
    <definedName name="_kj11">#N/A</definedName>
    <definedName name="_kj12">#N/A</definedName>
    <definedName name="_kj13">#N/A</definedName>
    <definedName name="_kj1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15">#N/A</definedName>
    <definedName name="_kj16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2">#N/A</definedName>
    <definedName name="_kj3">#N/A</definedName>
    <definedName name="_kj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5">#N/A</definedName>
    <definedName name="_kj6">#N/A</definedName>
    <definedName name="_kj7">#N/A</definedName>
    <definedName name="_kj8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_kj9">#N/A</definedName>
    <definedName name="_m1" hidden="1">{"'Generacion'!$A$2:$N$27"}</definedName>
    <definedName name="_m2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_n1" hidden="1">{"'Generacion'!$A$2:$N$27"}</definedName>
    <definedName name="_n2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_name1" hidden="1">#REF!</definedName>
    <definedName name="_Order1" hidden="1">0</definedName>
    <definedName name="_Order2" localSheetId="3" hidden="1">255</definedName>
    <definedName name="_Order2" hidden="1">0</definedName>
    <definedName name="_Parse_Out" hidden="1">#REF!</definedName>
    <definedName name="_qw1" hidden="1">{"'Generacion'!$A$2:$N$27"}</definedName>
    <definedName name="_qw3" hidden="1">{"'Generacion'!$A$2:$N$27"}</definedName>
    <definedName name="_qw4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_qwe2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R4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_sal2" hidden="1">{"SALARIOS",#N/A,FALSE,"Hoja3";"SUELDOS EMPLEADOS",#N/A,FALSE,"Hoja4";"SUELDOS EJECUTIVOS",#N/A,FALSE,"Hoja5"}</definedName>
    <definedName name="_Sort" localSheetId="3" hidden="1">#REF!</definedName>
    <definedName name="_Sort" hidden="1">#REF!</definedName>
    <definedName name="_table_ou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UPA2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_y1" hidden="1">{"'Generacion'!$A$2:$N$27"}</definedName>
    <definedName name="_y2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a" hidden="1">{"kricash",#N/A,FALSE,"INC";"kriinc",#N/A,FALSE,"INC";"krimiami",#N/A,FALSE,"INC";"kriother",#N/A,FALSE,"INC";"kripapers",#N/A,FALSE,"INC"}</definedName>
    <definedName name="A_impresión_IM">#REF!</definedName>
    <definedName name="aa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aaa" hidden="1">{"uno",#N/A,FALSE,"Dist total";"COMENTARIO",#N/A,FALSE,"Ficha CODICE"}</definedName>
    <definedName name="AAA_DOCTOPS" hidden="1">"AAA_SET"</definedName>
    <definedName name="AAA_duser" hidden="1">"OFF"</definedName>
    <definedName name="aaaa" hidden="1">#REF!</definedName>
    <definedName name="aab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" hidden="1">#REF!</definedName>
    <definedName name="AASAS" hidden="1">{#N/A,#N/A,TRUE,"Detalles";#N/A,#N/A,TRUE,"Resumenes"}</definedName>
    <definedName name="aass" hidden="1">#REF!</definedName>
    <definedName name="abc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cumulada" hidden="1">{#N/A,#N/A,FALSE,"Aging Summary";#N/A,#N/A,FALSE,"Ratio Analysis";#N/A,#N/A,FALSE,"Test 120 Day Accts";#N/A,#N/A,FALSE,"Tickmarks"}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esss" hidden="1">#REF!</definedName>
    <definedName name="AJHFkjDGHF" hidden="1">{"Annual_Income",#N/A,FALSE,"Report Page";"Balance_Cash_Flow",#N/A,FALSE,"Report Page";"Quarterly_Income",#N/A,FALSE,"Report Page"}</definedName>
    <definedName name="All_Divisions" hidden="1">#REF!</definedName>
    <definedName name="ALMAC">#REF!</definedName>
    <definedName name="Amortization_Schedule">#REF!</definedName>
    <definedName name="annual_report2" hidden="1">{"ARPandL",#N/A,FALSE,"Report Annual";"ARCashflow",#N/A,FALSE,"Report Annual";"ARBalanceSheet",#N/A,FALSE,"Report Annual";"ARRatios",#N/A,FALSE,"Report Annual"}</definedName>
    <definedName name="anscount" localSheetId="3" hidden="1">3</definedName>
    <definedName name="anscount" hidden="1">1</definedName>
    <definedName name="anything" hidden="1">{#N/A,#N/A,FALSE,"Output";#N/A,#N/A,FALSE,"Cover Sheet";#N/A,#N/A,FALSE,"Current Mkt. Projections"}</definedName>
    <definedName name="Apolo" hidden="1">{#N/A,#N/A,FALSE,"model"}</definedName>
    <definedName name="_xlnm.Print_Area" localSheetId="3">Balance!$A$1:$O$46</definedName>
    <definedName name="_xlnm.Print_Area">#N/A</definedName>
    <definedName name="arg_costtoggle">#REF!</definedName>
    <definedName name="arg_nonvendortoggle">#REF!</definedName>
    <definedName name="arg_sgatoggle">#REF!</definedName>
    <definedName name="arg_vendortoggle">#REF!</definedName>
    <definedName name="Argentina">#REF!</definedName>
    <definedName name="argentina_expdriveres">#REF!</definedName>
    <definedName name="Argentina_Inputs">#REF!</definedName>
    <definedName name="argentina_revdrivers">#REF!</definedName>
    <definedName name="ARPM_Arg">#REF!</definedName>
    <definedName name="ARPM2001_ARg">#REF!</definedName>
    <definedName name="ARPMbus_arg">#REF!</definedName>
    <definedName name="ARPMgrowthres_arg">#REF!</definedName>
    <definedName name="ARPMILD_arg">#REF!</definedName>
    <definedName name="ARPMoutgoing_Arg">#REF!</definedName>
    <definedName name="ARPMoutgoingILD_arg">#REF!</definedName>
    <definedName name="AS" hidden="1">{"'input-data'!$B$5:$R$22"}</definedName>
    <definedName name="AS2DocOpenMode" hidden="1">"AS2DocumentEdit"</definedName>
    <definedName name="AS2HasNoAutoHeaderFooter" hidden="1">" 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ASAAS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ASAASA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ASCENSOR" hidden="1">{"'resumen'!$A$1:$D$42"}</definedName>
    <definedName name="asd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sdfasas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sdfasf" hidden="1">{"Annual_Income",#N/A,FALSE,"Report Page";"Balance_Cash_Flow",#N/A,FALSE,"Report Page";"Quarterly_Income",#N/A,FALSE,"Report Page"}</definedName>
    <definedName name="ASF" hidden="1">#REF!</definedName>
    <definedName name="AssumSEComb" hidden="1">{"clp_bs_doc",#N/A,FALSE,"CLP";"clp_is_doc",#N/A,FALSE,"CLP";"clp_cf_doc",#N/A,FALSE,"CLP";"clp_fr_doc",#N/A,FALSE,"CLP"}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UTHOR">#REF!</definedName>
    <definedName name="avgATTLAaccess_Argentina">#REF!</definedName>
    <definedName name="avgmonthlyminutes_arg">#REF!</definedName>
    <definedName name="avgrevGROWTH_arg">#REF!</definedName>
    <definedName name="awaew" hidden="1">{#N/A,#N/A,TRUE,"Detalles";#N/A,#N/A,TRUE,"Resumenes"}</definedName>
    <definedName name="azerty1">#N/A</definedName>
    <definedName name="azerty2">#N/A</definedName>
    <definedName name="azerty3">#N/A</definedName>
    <definedName name="azerty4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azs" hidden="1">{"'Hoja1'!$A$1:$N$27"}</definedName>
    <definedName name="b" hidden="1">{"'Hoja1'!$A$1:$N$27"}</definedName>
    <definedName name="BALAN" hidden="1">#REF!</definedName>
    <definedName name="Bank" hidden="1">#REF!</definedName>
    <definedName name="_xlnm.Database">#REF!</definedName>
    <definedName name="bb" hidden="1">{"uno",#N/A,FALSE,"Dist total";"COMENTARIO",#N/A,FALSE,"Ficha CODICE"}</definedName>
    <definedName name="betanegocio">#REF!</definedName>
    <definedName name="BG_Del" hidden="1">15</definedName>
    <definedName name="BG_Ins" hidden="1">4</definedName>
    <definedName name="BG_Mod" hidden="1">6</definedName>
    <definedName name="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B1" hidden="1">#REF!</definedName>
    <definedName name="BLPB2" hidden="1">#REF!</definedName>
    <definedName name="BLPH1" localSheetId="3" hidden="1">#REF!</definedName>
    <definedName name="BLPH1" hidden="1">#REF!</definedName>
    <definedName name="BLPH10" localSheetId="3" hidden="1">#REF!</definedName>
    <definedName name="BLPH10" hidden="1">#REF!</definedName>
    <definedName name="BLPH1049" hidden="1">#REF!</definedName>
    <definedName name="BLPH1050" hidden="1">#REF!</definedName>
    <definedName name="BLPH1051" hidden="1">#REF!</definedName>
    <definedName name="BLPH11" localSheetId="3" hidden="1">#REF!</definedName>
    <definedName name="BLPH11" hidden="1">#REF!</definedName>
    <definedName name="BLPH12" localSheetId="3" hidden="1">#REF!</definedName>
    <definedName name="BLPH12" hidden="1">#REF!</definedName>
    <definedName name="BLPH13" localSheetId="3" hidden="1">#REF!</definedName>
    <definedName name="BLPH13" hidden="1">#REF!</definedName>
    <definedName name="BLPH14" localSheetId="3" hidden="1">#REF!</definedName>
    <definedName name="BLPH14" hidden="1">#REF!</definedName>
    <definedName name="BLPH15" localSheetId="3" hidden="1">#REF!</definedName>
    <definedName name="BLPH15" hidden="1">#REF!</definedName>
    <definedName name="BLPH16" localSheetId="3" hidden="1">#REF!</definedName>
    <definedName name="BLPH16" hidden="1">#REF!</definedName>
    <definedName name="BLPH17" localSheetId="3" hidden="1">#REF!</definedName>
    <definedName name="BLPH17" hidden="1">#REF!</definedName>
    <definedName name="BLPH18" localSheetId="3" hidden="1">#REF!</definedName>
    <definedName name="BLPH18" hidden="1">#REF!</definedName>
    <definedName name="BLPH19" localSheetId="3" hidden="1">#REF!</definedName>
    <definedName name="BLPH19" hidden="1">#REF!</definedName>
    <definedName name="BLPH2" localSheetId="3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localSheetId="3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6" hidden="1">#REF!</definedName>
    <definedName name="BLPH4" localSheetId="3" hidden="1">#REF!</definedName>
    <definedName name="BLPH4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localSheetId="3" hidden="1">#REF!</definedName>
    <definedName name="BLPH5" hidden="1">#REF!</definedName>
    <definedName name="BLPH50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6" localSheetId="3" hidden="1">#REF!</definedName>
    <definedName name="BLPH6" hidden="1">#REF!</definedName>
    <definedName name="BLPH7" localSheetId="3" hidden="1">#REF!</definedName>
    <definedName name="BLPH7" hidden="1">#REF!</definedName>
    <definedName name="BLPH8" localSheetId="3" hidden="1">#REF!</definedName>
    <definedName name="BLPH8" hidden="1">#REF!</definedName>
    <definedName name="BLPH9" localSheetId="3" hidden="1">#REF!</definedName>
    <definedName name="BLPH9" hidden="1">#REF!</definedName>
    <definedName name="brazil_arpm">#REF!</definedName>
    <definedName name="brazil_avgmonthly">#REF!</definedName>
    <definedName name="brazil_avgpermingrowth">#REF!</definedName>
    <definedName name="brazil_costtoggle">#REF!</definedName>
    <definedName name="brazil_dldpen">#REF!</definedName>
    <definedName name="brazil_dldpenres">#REF!</definedName>
    <definedName name="brazil_dldrpm">#REF!</definedName>
    <definedName name="brazil_expdrivers">#REF!</definedName>
    <definedName name="brazil_ildarpm">#REF!</definedName>
    <definedName name="brazil_ildavgprice">#REF!</definedName>
    <definedName name="brazil_ildoutgoing">#REF!</definedName>
    <definedName name="brazil_ildoutgoingrev">#REF!</definedName>
    <definedName name="brazil_ildpenincoming">#REF!</definedName>
    <definedName name="brazil_incomingratio">#REF!</definedName>
    <definedName name="Brazil_Inputs">#REF!</definedName>
    <definedName name="brazil_linerev">#REF!</definedName>
    <definedName name="brazil_localinterconnect">#REF!</definedName>
    <definedName name="brazil_monthlyfixed">#REF!</definedName>
    <definedName name="brazil_nonvendortoggle">#REF!</definedName>
    <definedName name="Brazil_Revenue_Drivers">#REF!</definedName>
    <definedName name="brazil_revperemp">#REF!</definedName>
    <definedName name="brazil_sgatoggle">#REF!</definedName>
    <definedName name="brazil_vendortoggle">#REF!</definedName>
    <definedName name="BRAZILREVDRIVERS">#REF!</definedName>
    <definedName name="brazilstatements">#REF!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usinessDLDminutes_arg">#REF!</definedName>
    <definedName name="businessoutbound_ild">#REF!</definedName>
    <definedName name="buspenetration_arg">#REF!</definedName>
    <definedName name="BV">#REF!</definedName>
    <definedName name="c.LTMYear" hidden="1">#REF!</definedName>
    <definedName name="CA" hidden="1">{"'Hoja1'!$A$1:$N$27"}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ncel" hidden="1">{"PARTNERS CAPITAL STMT",#N/A,FALSE,"Partners Capital"}</definedName>
    <definedName name="cancel2" hidden="1">{"PNLProjDL",#N/A,FALSE,"PROJCO";"PNLParDL",#N/A,FALSE,"Parent"}</definedName>
    <definedName name="cancel3" hidden="1">{"Summary",#N/A,FALSE,"MICMULT";"Income Statement",#N/A,FALSE,"MICMULT";"Cash Flows",#N/A,FALSE,"MICMULT"}</definedName>
    <definedName name="CAp" hidden="1">{"'Hoja1'!$A$1:$N$27"}</definedName>
    <definedName name="capaci" hidden="1">{"'Hoja1'!$A$1:$N$27"}</definedName>
    <definedName name="capacidad1" hidden="1">{"'Hoja1'!$A$1:$N$27"}</definedName>
    <definedName name="capexanalysistable">#REF!</definedName>
    <definedName name="CASE_NAME">#REF!</definedName>
    <definedName name="CASE_NUMBER">#REF!</definedName>
    <definedName name="Cash_Table">#REF!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_opts" hidden="1">"1, 8, 1, False, 2, False, False, , 0, False, False, 2, 2"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1, 1, False, 2, False, False, , 0, False, False, 2, 2"</definedName>
    <definedName name="cb_Chart_12_opts" hidden="1">"1, 8, 1, False, 2, False, False, , 0, False, False, 2, 2"</definedName>
    <definedName name="cb_Chart_13_opts" hidden="1">"1, 8, 1, False, 2, False, False, , 0, False, False, 2, 2"</definedName>
    <definedName name="cb_Chart_14_opts" hidden="1">"1, 8, 1, False, 2, False, False, , 0, False, False, 2,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"1, 8, 1, False, 2, False, False, , 0, False, False, 2, 2"</definedName>
    <definedName name="cb_Chart_1670_opts" hidden="1">"1, 5, 1, False, 2, True, False, , 0, False, False, 2, 1"</definedName>
    <definedName name="cb_Chart_17_opts" hidden="1">"1, 6, 1, False, 2, False, False, , 0, False, True, 2, 2"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" hidden="1">#REF!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" hidden="1">#REF!</definedName>
    <definedName name="cb_Chart_26_opts" hidden="1">"1, 8, 1, False, 2, False, False, , 0, False, False, 2, 2"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3, 1, False, 2, True, False, , 0, False, True, 2, 1"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3, 1, False, 2, True, False, , 0, False, True, 1, 2"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" hidden="1">#REF!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2, 1, False, 2, False, False, , 0, False, False, 2, 1"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" hidden="1">#REF!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" hidden="1">#REF!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7, 1, False, 2, False, False, , 0, False, True, 2,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1, 1, False, 2, True, False, , 0, False, False, 1, 2"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1, 1, False, 2, True, False, , 0, False, False, 1, 2"</definedName>
    <definedName name="cb_sChart_36498_opts" hidden="1">"1, 3, 1, False, 2, False, False, , 0, False, False, 1, 2"</definedName>
    <definedName name="cb_sChart_37450_opts" hidden="1">"1, 5, 1, False, 2, True, False, , 0, False, True, 2, 1"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9, 1, False, 2, False, False, , 0, False, True, 2, 2"</definedName>
    <definedName name="cb_sChart_5449_opts" hidden="1">"1, 3, 1, False, 2, False, False, , 0, False, True, 2, 2"</definedName>
    <definedName name="cb_sChart_5723_opts" hidden="1">"1, 3, 1, False, 2, False, False, , 0, False, True, 2, 2"</definedName>
    <definedName name="cb_sChart_58046_opts" hidden="1">"1, 9, 1, False, 2, False, False, , 0, False, True, 2,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8, 1, False, 2, False, False, , 0, False, False, 2, 2"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1, 1, False, 2, True, False, , 0, False, False, 1, 2"</definedName>
    <definedName name="cb_sChart_79140_opts" hidden="1">"1, 5, 1, False, 2, False, False, , 0, False, True, 2, 1"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4, 1, False, 2, True, False, , 0, False, False, 1, 1"</definedName>
    <definedName name="cb_sChart_87236_opts" hidden="1">"1, 1, 1, False, 2, False, False, , 0, False, False, 1, 1"</definedName>
    <definedName name="cb_sChart_95047_opts" hidden="1">"1, 6, 1, False, 2, False, False, , 0, False, True, 2,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4E6EA1E_opts" hidden="1">"1, 9, 1, False, 2, False, False, , 0, False, False, 1, 2"</definedName>
    <definedName name="cb_sChart14E6EB91_opts" hidden="1">"1, 9, 1, False, 2, False, False, , 0, False, False, 1, 1"</definedName>
    <definedName name="cb_sChart14E6ED99_opts" hidden="1">"1, 9, 1, False, 2, False, False, , 0, False, False, 1, 1"</definedName>
    <definedName name="cb_sChart14E6F3EE_opts" hidden="1">"1, 9, 1, False, 2, False, False, , 0, False, False, 1, 1"</definedName>
    <definedName name="cb_sChart14E81502_opts" hidden="1">"1, 9, 1, False, 2, False, False, , 0, False, False, 1, 2"</definedName>
    <definedName name="cb_sChart14E81DF6_opts" hidden="1">"1, 9, 1, False, 2, False, False, , 0, False, False, 1, 2"</definedName>
    <definedName name="cb_sChart14E82800_opts" hidden="1">"1, 9, 1, False, 2, False, False, , 0, False, False, 1, 2"</definedName>
    <definedName name="cb_sChart14E83288_opts" hidden="1">"1, 9, 1, False, 2, False, False, , 0, False, False, 1, 2"</definedName>
    <definedName name="cb_sChart14E8F629_opts" hidden="1">"1, 9, 1, False, 2, False, False, , 0, False, False, 1, 2"</definedName>
    <definedName name="cb_sChart14F787E8_opts" hidden="1">"1, 9, 1, False, 2, False, False, , 0, False, False, 1, 2"</definedName>
    <definedName name="cb_sChart14F7947A_opts" hidden="1">"1, 9, 1, False, 2, False, False, , 0, False, False, 1, 2"</definedName>
    <definedName name="cb_sChart14F79A09_opts" hidden="1">"1, 9, 1, False, 2, False, False, , 0, False, False, 1, 2"</definedName>
    <definedName name="cb_sChart14FA60AB_opts" hidden="1">"1, 9, 1, False, 2, False, False, , 0, False, False, 1, 2"</definedName>
    <definedName name="cb_sChart14FA650D_opts" hidden="1">"1, 9, 1, False, 2, False, False, , 0, False, False, 1, 2"</definedName>
    <definedName name="cb_sChart1501ACE3_opts" hidden="1">"1, 8, 1, False, 2, False, False, , 0, False, False, 1, 2"</definedName>
    <definedName name="cb_sChart1501AEF7_opts" hidden="1">"1, 9, 1, False, 2, False, False, , 0, False, False, 1, 2"</definedName>
    <definedName name="cb_sChart1501DCE6_opts" hidden="1">"1, 9, 1, False, 2, False, False, , 0, False, False, 1, 2"</definedName>
    <definedName name="cb_sChart1501EF92_opts" hidden="1">"1, 9, 1, False, 2, False, False, , 0, False, False, 1, 2"</definedName>
    <definedName name="cb_sChart1501F8CB_opts" hidden="1">"1, 9, 1, False, 2, False, False, , 0, False, False, 1, 2"</definedName>
    <definedName name="cb_sChart150208AA_opts" hidden="1">"1, 9, 1, False, 2, False, False, , 0, False, False, 1, 2"</definedName>
    <definedName name="cb_sChart15020EC4_opts" hidden="1">"1, 9, 1, False, 2, False, False, , 0, False, False, 1, 2"</definedName>
    <definedName name="cb_sChart150212BF_opts" hidden="1">"1, 9, 1, False, 2, False, False, , 0, False, False, 1, 2"</definedName>
    <definedName name="cb_sChart15021F68_opts" hidden="1">"1, 9, 1, False, 2, False, False, , 0, False, False, 1, 1"</definedName>
    <definedName name="cb_sChart15022484_opts" hidden="1">"1, 9, 1, False, 2, False, False, , 0, False, False, 1, 2"</definedName>
    <definedName name="cb_sChart150226F5_opts" hidden="1">"1, 9, 1, False, 2, False, False, , 0, False, False, 1, 2"</definedName>
    <definedName name="cb_sChart15144595_opts" hidden="1">"1, 9, 1, False, 2, False, False, , 0, False, False, 1, 2"</definedName>
    <definedName name="cb_sChart15145615_opts" hidden="1">"1, 9, 1, False, 2, False, False, , 0, False, False, 1, 2"</definedName>
    <definedName name="cb_sChart151464B0_opts" hidden="1">"1, 9, 1, False, 2, False, False, , 0, False, False, 1, 2"</definedName>
    <definedName name="cb_sChart15146FA1_opts" hidden="1">"1, 9, 1, False, 2, False, False, , 0, False, False, 1, 2"</definedName>
    <definedName name="cb_sChart15149A94_opts" hidden="1">"1, 9, 1, False, 2, False, False, , 0, False, False, 1, 2"</definedName>
    <definedName name="cb_sChart1514EEC3_opts" hidden="1">"1, 9, 1, False, 2, False, False, , 0, False, False, 1, 2"</definedName>
    <definedName name="cb_sChart1514F2E0_opts" hidden="1">"1, 9, 1, False, 2, False, False, , 0, False, False, 1, 2"</definedName>
    <definedName name="cb_sChart151510A0_opts" hidden="1">"1, 9, 1, False, 2, False, False, , 0, False, False, 1, 2"</definedName>
    <definedName name="cb_sChart15154C37_opts" hidden="1">"1, 9, 1, False, 2, False, False, , 0, False, False, 1, 2"</definedName>
    <definedName name="cb_sChart15157034_opts" hidden="1">"1, 9, 1, False, 2, False, False, , 0, False, False, 1, 2"</definedName>
    <definedName name="cb_sChart1515F81B_opts" hidden="1">"1, 9, 1, False, 2, False, False, , 0, False, False, 1, 2"</definedName>
    <definedName name="cb_sChart1515F9EA_opts" hidden="1">"1, 9, 1, False, 2, False, False, , 0, False, False, 1, 2"</definedName>
    <definedName name="cb_sChart15161029_opts" hidden="1">"1, 9, 1, False, 2, False, False, , 0, False, False, 1, 2"</definedName>
    <definedName name="cb_sChart15163773_opts" hidden="1">"1, 9, 1, False, 2, False, False, , 0, False, False, 1, 2"</definedName>
    <definedName name="cb_sChart15164F8C_opts" hidden="1">"1, 9, 1, False, 2, False, False, , 0, False, False, 1, 2"</definedName>
    <definedName name="cb_sChart15165265_opts" hidden="1">"1, 9, 1, False, 2, False, False, , 0, False, False, 1, 2"</definedName>
    <definedName name="cb_sChart15166173_opts" hidden="1">"1, 9, 1, False, 2, False, False, , 0, False, False, 1, 2"</definedName>
    <definedName name="cb_sChart1516A84C_opts" hidden="1">"1, 9, 1, False, 2, False, False, , 0, False, False, 1, 2"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9EB7A17_opts" hidden="1">"1, 3, 1, False, 2, False, False, , 0, False, True, 1, 1"</definedName>
    <definedName name="cb_sChart19EB7D70_opts" hidden="1">"1, 5, 1, False, 2, False, False, , 0, False, True, 1, 1"</definedName>
    <definedName name="cb_sChart19EB7F61_opts" hidden="1">"1, 3, 1, False, 2, False, False, , 0, False, True, 1, 1"</definedName>
    <definedName name="cb_sChart1B0137B5_opts" hidden="1">"1, 1, 1, False, 2, False, False, , 0, False, False, 1, 1"</definedName>
    <definedName name="cb_sChart1B0F4031_opts" hidden="1">"1, 1, 1, False, 2, False, False, , 0, False, False, 2, 2"</definedName>
    <definedName name="cb_sChart1B0F428B_opts" hidden="1">"1, 1, 1, False, 2, False, False, , 0, False, True, 2, 2"</definedName>
    <definedName name="cb_sChart1B0F43A1_opts" hidden="1">"1, 1, 1, False, 2, False, False, , 0, False, True, 2, 2"</definedName>
    <definedName name="cb_sChart1B0F4883_opts" hidden="1">"1, 1, 1, False, 2, False, False, , 0, False, True, 2, 2"</definedName>
    <definedName name="cb_sChart1B0F4A52_opts" hidden="1">"1, 1, 1, False, 2, False, False, , 0, False, True, 2, 2"</definedName>
    <definedName name="cb_sChart1B0F5252_opts" hidden="1">"1, 1, 1, False, 2, False, False, , 0, False, True, 2, 2"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1E3875_opts" hidden="1">"1, 3, 1, False, 2, True, False, , 0, False, True, 1, 1"</definedName>
    <definedName name="cb_sChart1C1E3945_opts" hidden="1">"1, 5, 1, False, 2, True, False, , 0, False, True, 1, 1"</definedName>
    <definedName name="cb_sChart1C1E3ADA_opts" hidden="1">"1, 5, 1, False, 2, True, False, , 0, False, True, 1, 1"</definedName>
    <definedName name="cb_sChart1C1E4E34_opts" hidden="1">"1, 4, 1, False, 2, True, False, , 0, False, False, 1, 1"</definedName>
    <definedName name="cb_sChart1C1E5685_opts" hidden="1">"1, 4, 1, False, 2, True, False, , 0, False, True, 3, 1"</definedName>
    <definedName name="cb_sChart1C1E5778_opts" hidden="1">"1, 1, 1, False, 2, True, False, , 0, False, True, 3, 1"</definedName>
    <definedName name="cb_sChart1C1E580F_opts" hidden="1">"1, 4, 1, False, 2, True, False, , 0, False, True, 3, 1"</definedName>
    <definedName name="cb_sChart1C1E58D4_opts" hidden="1">"1, 4, 1, False, 2, True, False, , 0, False, True, 3,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AAAF_opts" hidden="1">"1, 1, 1, False, 2, False, False, , 0, False, False, 3, 2"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 hidden="1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74E984_opts" hidden="1">"1, 1, 1, False, 2, False, False, , 0, False, False, 2, 2"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fef" hidden="1">{#N/A,#N/A,FALSE,"Admin";#N/A,#N/A,FALSE,"Other"}</definedName>
    <definedName name="ChartSubtitle" hidden="1">#REF!</definedName>
    <definedName name="ChartTitle" hidden="1">#REF!</definedName>
    <definedName name="chile_costtoggle">#REF!</definedName>
    <definedName name="chile_expdrivers">#REF!</definedName>
    <definedName name="Chile_Inputs">#REF!</definedName>
    <definedName name="chile_nonvendortoggle">#REF!</definedName>
    <definedName name="chile_revdrivers">#REF!</definedName>
    <definedName name="chile_sgatoggle">#REF!</definedName>
    <definedName name="chile_vendortoggle">#REF!</definedName>
    <definedName name="CIQWBGuid" hidden="1">"e2e0d8fd-ec20-4b10-bd7a-8408db146d59"</definedName>
    <definedName name="CIQWBInfo" hidden="1">"{ ""CIQVersion"":""9.50.2716.4594"" }"</definedName>
    <definedName name="cob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col_costtoggle">#REF!</definedName>
    <definedName name="col_nonvendortoggle">#REF!</definedName>
    <definedName name="col_sgatoggle">#REF!</definedName>
    <definedName name="col_vendortoggle">#REF!</definedName>
    <definedName name="colombia_expdrivers">#REF!</definedName>
    <definedName name="Colombia_Inputs">#REF!</definedName>
    <definedName name="COLOMBIA_revdrivers">#REF!</definedName>
    <definedName name="combinedfinancials">#REF!</definedName>
    <definedName name="Compco1" hidden="1">{"Page1",#N/A,FALSE,"CompCo";"Page2",#N/A,FALSE,"CompCo"}</definedName>
    <definedName name="Compco2" hidden="1">{"Page1",#N/A,FALSE,"CompCo";"Page2",#N/A,FALSE,"CompCo"}</definedName>
    <definedName name="conciliacion2" hidden="1">#REF!</definedName>
    <definedName name="Confidentiality" hidden="1">#REF!</definedName>
    <definedName name="CONSTRUCIONES" hidden="1">#REF!</definedName>
    <definedName name="costos" hidden="1">{"'Hoja1'!$A$1:$N$27"}</definedName>
    <definedName name="CreditStats" hidden="1">#REF!</definedName>
    <definedName name="crema" hidden="1">#REF!</definedName>
    <definedName name="CREMA_1" hidden="1">#REF!</definedName>
    <definedName name="CREMA_2" hidden="1">#REF!</definedName>
    <definedName name="_xlnm.Criteria">#REF!</definedName>
    <definedName name="CuadroEdicion1_AlCambiar">#N/A</definedName>
    <definedName name="Cwvu.GREY_ALL." hidden="1">#REF!</definedName>
    <definedName name="d" hidden="1">{"'Hoja1'!$A$1:$N$27"}</definedName>
    <definedName name="datapvcperport_arg">#REF!</definedName>
    <definedName name="datapvcs_arg">#REF!</definedName>
    <definedName name="datapvcshare_arg">#REF!</definedName>
    <definedName name="DateRangePrice" hidden="1">#N/A</definedName>
    <definedName name="DateRangePriceMain" hidden="1">#REF!</definedName>
    <definedName name="DateStart" hidden="1">#REF!</definedName>
    <definedName name="DD" hidden="1">{#N/A,#N/A,TRUE,"Detalles";#N/A,#N/A,TRUE,"Resumenes"}</definedName>
    <definedName name="DDDASA" hidden="1">{#N/A,#N/A,TRUE,"Detalles";#N/A,#N/A,TRUE,"Resumenes"}</definedName>
    <definedName name="DEBT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DEBT_INPUTS">#REF!</definedName>
    <definedName name="Debt_Repayment_Detail">#REF!</definedName>
    <definedName name="debt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debtcap_cushion1">#REF!</definedName>
    <definedName name="debtcap_cushion2">#REF!</definedName>
    <definedName name="debtebitda_cushion">#REF!</definedName>
    <definedName name="delete2" hidden="1">{"BALANCE SHEET ACCTS",#N/A,TRUE,"Working Trial Balance";"INCOME STMT ACCTS",#N/A,TRUE,"Working Trial Balance"}</definedName>
    <definedName name="demanda1" hidden="1">{"'Hoja1'!$A$1:$N$27"}</definedName>
    <definedName name="derporhcl" hidden="1">{#N/A,#N/A,FALSE,"model"}</definedName>
    <definedName name="df" localSheetId="3" hidden="1">{"CONSEJO",#N/A,FALSE,"Dist p0";"CONSEJO",#N/A,FALSE,"Ficha CODICE"}</definedName>
    <definedName name="df" hidden="1">{"CONSEJO",#N/A,FALSE,"Dist p0";"CONSEJO",#N/A,FALSE,"Ficha CODICE"}</definedName>
    <definedName name="dfaa" hidden="1">#REF!</definedName>
    <definedName name="dfdf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DFDFDF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dfg" localSheetId="3" hidden="1">{"uno",#N/A,FALSE,"Dist total";"COMENTARIO",#N/A,FALSE,"Ficha CODICE"}</definedName>
    <definedName name="dfg" hidden="1">{"uno",#N/A,FALSE,"Dist total";"COMENTARIO",#N/A,FALSE,"Ficha CODICE"}</definedName>
    <definedName name="df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FSDFSDFSAA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dg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dggg" hidden="1">{#N/A,#N/A,FALSE,"Aging Summary";#N/A,#N/A,FALSE,"Ratio Analysis";#N/A,#N/A,FALSE,"Test 120 Day Accts";#N/A,#N/A,FALSE,"Tickmarks"}</definedName>
    <definedName name="distribucion" hidden="1">{"'Hoja1'!$A$1:$N$27"}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omesticARPpvc_arg">#REF!</definedName>
    <definedName name="Draw_Down_Schedule">#REF!</definedName>
    <definedName name="dsdd" hidden="1">#REF!</definedName>
    <definedName name="dyrty" hidden="1">{#N/A,#N/A,FALSE,"Aging Summary";#N/A,#N/A,FALSE,"Ratio Analysis";#N/A,#N/A,FALSE,"Test 120 Day Accts";#N/A,#N/A,FALSE,"Tickmarks"}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localSheetId="3" hidden="1">{#N/A,#N/A,TRUE,"Total CNT L.D.";#N/A,#N/A,TRUE,"Total CALL";#N/A,#N/A,TRUE,"Total CNT S.A.";#N/A,#N/A,TRUE,"Port X Reg";#N/A,#N/A,TRUE,"Distrib X Reg";#N/A,#N/A,TRUE,"Traf port X Reg";#N/A,#N/A,TRUE,"Traf acum X Reg";#N/A,#N/A,TRUE,"Analisis Traf";#N/A,#N/A,TRUE,"Destinos nac";#N/A,#N/A,TRUE,"Destin intern";#N/A,#N/A,TRUE,"Inter orig Stgo";#N/A,#N/A,TRUE,"Total Pais Nacional";#N/A,#N/A,TRUE,"Total Pais Internac";#N/A,#N/A,TRUE,"Acum 1995 pais"}</definedName>
    <definedName name="e" hidden="1">{#N/A,#N/A,TRUE,"Total CNT L.D.";#N/A,#N/A,TRUE,"Total CALL";#N/A,#N/A,TRUE,"Total CNT S.A.";#N/A,#N/A,TRUE,"Port X Reg";#N/A,#N/A,TRUE,"Distrib X Reg";#N/A,#N/A,TRUE,"Traf port X Reg";#N/A,#N/A,TRUE,"Traf acum X Reg";#N/A,#N/A,TRUE,"Analisis Traf";#N/A,#N/A,TRUE,"Destinos nac";#N/A,#N/A,TRUE,"Destin intern";#N/A,#N/A,TRUE,"Inter orig Stgo";#N/A,#N/A,TRUE,"Total Pais Nacional";#N/A,#N/A,TRUE,"Total Pais Internac";#N/A,#N/A,TRUE,"Acum 1995 pais"}</definedName>
    <definedName name="edificios" hidden="1">{"HOJA100",#N/A,FALSE,"HOJA_100";"HOJA200",#N/A,FALSE,"HOJA_200";"HOJA300",#N/A,FALSE,"HOJA_300";"HOJA400",#N/A,FALSE,"HOJA_400"}</definedName>
    <definedName name="ee">#N/A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ndDate" hidden="1">#REF!</definedName>
    <definedName name="enn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nnis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EQUITY_INPUTS">#REF!</definedName>
    <definedName name="equity1_amount">#REF!</definedName>
    <definedName name="equity1_argentina">#REF!</definedName>
    <definedName name="equity1_brazil">#REF!</definedName>
    <definedName name="equity1_cashqtr">#REF!</definedName>
    <definedName name="equity1_chile">#REF!</definedName>
    <definedName name="equity1_colombia">#REF!</definedName>
    <definedName name="equity1_corp">#REF!</definedName>
    <definedName name="equity1_draw">#REF!</definedName>
    <definedName name="equity1_interest">#REF!</definedName>
    <definedName name="equity1_intpay">#REF!</definedName>
    <definedName name="equity1_peru">#REF!</definedName>
    <definedName name="equity1_sponsor">#REF!</definedName>
    <definedName name="equity2_amount">#REF!</definedName>
    <definedName name="equity2_argentina">#REF!</definedName>
    <definedName name="equity2_brazil">#REF!</definedName>
    <definedName name="equity2_cashqtr">#REF!</definedName>
    <definedName name="equity2_chile">#REF!</definedName>
    <definedName name="equity2_colombia">#REF!</definedName>
    <definedName name="equity2_corp">#REF!</definedName>
    <definedName name="equity2_draw">#REF!</definedName>
    <definedName name="equity2_interest">#REF!</definedName>
    <definedName name="equity2_intpay">#REF!</definedName>
    <definedName name="equity2_peru">#REF!</definedName>
    <definedName name="equity2_sponsor">#REF!</definedName>
    <definedName name="er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erer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error" hidden="1">{"'Hoja1'!$A$1:$N$27"}</definedName>
    <definedName name="ert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ESSAA" hidden="1">{#N/A,#N/A,TRUE,"Detalles";#N/A,#N/A,TRUE,"Resumenes"}</definedName>
    <definedName name="EST_RES_COM">#N/A</definedName>
    <definedName name="ethth" hidden="1">{"'Hoja1'!$A$1:$N$27"}</definedName>
    <definedName name="ev.Calculation" hidden="1">-4135</definedName>
    <definedName name="ev.Initialized" hidden="1">FALSE</definedName>
    <definedName name="EV__EVCOM_OPTIONS__" hidden="1">8</definedName>
    <definedName name="EV__EXPOPTIONS__" hidden="1">1</definedName>
    <definedName name="EV__LASTREFTIME__" hidden="1">40612.4709259259</definedName>
    <definedName name="EV__MAXEXPCOLS__" hidden="1">255</definedName>
    <definedName name="EV__MAXEXPROWS__" hidden="1">65535</definedName>
    <definedName name="EV__MEMORYCVW__" hidden="1">0</definedName>
    <definedName name="EV__WBEVMODE__" hidden="1">0</definedName>
    <definedName name="EV__WBREFOPTIONS__" hidden="1">134217733</definedName>
    <definedName name="EV__WBVERSION__" hidden="1">0</definedName>
    <definedName name="ewgw" hidden="1">{#N/A,#N/A,FALSE,"Admin";#N/A,#N/A,FALSE,"Other"}</definedName>
    <definedName name="Exchange_Rates" hidden="1">#REF!</definedName>
    <definedName name="expdrivers_top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FA" hidden="1">{#N/A,#N/A,FALSE,"P o G";#N/A,#N/A,FALSE,"BALANCE";#N/A,#N/A,FALSE,"Indicadores";#N/A,#N/A,FALSE,"Capital Trab. (2)";#N/A,#N/A,FALSE,"Camb. Sit. Financ. (2)";#N/A,#N/A,FALSE,"ROTABCIUD"}</definedName>
    <definedName name="FAS1091Q" hidden="1">{#N/A,#N/A,FALSE,"Aging Summary";#N/A,#N/A,FALSE,"Ratio Analysis";#N/A,#N/A,FALSE,"Test 120 Day Accts";#N/A,#N/A,FALSE,"Tickmarks"}</definedName>
    <definedName name="FAS1094Q" hidden="1">{#N/A,#N/A,FALSE,"Aging Summary";#N/A,#N/A,FALSE,"Ratio Analysis";#N/A,#N/A,FALSE,"Test 120 Day Accts";#N/A,#N/A,FALSE,"Tickmarks"}</definedName>
    <definedName name="FCIERRE">#REF!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GDFGDFG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FDFGFSD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FDP_280_1_aSrv" hidden="1">#REF!</definedName>
    <definedName name="FDP_281_1_aSrv" hidden="1">#REF!</definedName>
    <definedName name="FDP_282_1_aSrv" hidden="1">#REF!</definedName>
    <definedName name="FDP_283_1_aSrv" hidden="1">#REF!</definedName>
    <definedName name="FEEE" hidden="1">{"'input-data'!$B$5:$R$22"}</definedName>
    <definedName name="ff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ffdfsdfs" hidden="1">#REF!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ancing">#REF!</definedName>
    <definedName name="Financing_Start_Month">#REF!</definedName>
    <definedName name="Financing_Start_Year">#REF!</definedName>
    <definedName name="financing2">#REF!</definedName>
    <definedName name="FirstPlotDate" hidden="1">#REF!</definedName>
    <definedName name="fixedcharge_cushion">#REF!</definedName>
    <definedName name="flujo2" hidden="1">{"FLUJO DE CAJA",#N/A,FALSE,"Hoja1";"ANEXOS FLUJO",#N/A,FALSE,"Hoja1"}</definedName>
    <definedName name="Footnote1" hidden="1">#REF!</definedName>
    <definedName name="Footnote2" hidden="1">#REF!</definedName>
    <definedName name="Footnote3" hidden="1">#REF!</definedName>
    <definedName name="Footnote4" hidden="1">#REF!</definedName>
    <definedName name="Footnote5" hidden="1">#REF!</definedName>
    <definedName name="Footnote6" hidden="1">#REF!</definedName>
    <definedName name="Footnote7" hidden="1">#REF!</definedName>
    <definedName name="Footnote8" hidden="1">#REF!</definedName>
    <definedName name="Frequency" hidden="1">#REF!</definedName>
    <definedName name="fsdf" hidden="1">#REF!</definedName>
    <definedName name="FSoPacific" hidden="1">{"BS",#N/A,FALSE,"USA"}</definedName>
    <definedName name="FSS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fuelco_wrn.test1." hidden="1">{"Income Statement",#N/A,FALSE,"CFMODEL";"Balance Sheet",#N/A,FALSE,"CFMODEL"}</definedName>
    <definedName name="fuelco_wrn.test2." hidden="1">{"SourcesUses",#N/A,TRUE,"CFMODEL";"TransOverview",#N/A,TRUE,"CFMODEL"}</definedName>
    <definedName name="fuelco_wrn.test3." hidden="1">{"SourcesUses",#N/A,TRUE,#N/A;"TransOverview",#N/A,TRUE,"CFMODEL"}</definedName>
    <definedName name="fuelco_wrn.test4." hidden="1">{"SourcesUses",#N/A,TRUE,"FundsFlow";"TransOverview",#N/A,TRUE,"FundsFlow"}</definedName>
    <definedName name="FWEg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fwrr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" localSheetId="3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_peru">#REF!</definedName>
    <definedName name="ganacias2" hidden="1">{"GAN.Y PERD.RESUMIDO",#N/A,FALSE,"Hoja1";"GAN.Y PERD.DETALLADO",#N/A,FALSE,"Hoja1"}</definedName>
    <definedName name="gas_01" hidden="1">#REF!</definedName>
    <definedName name="GAS00JUN" hidden="1">#REF!</definedName>
    <definedName name="GASDIC_00" hidden="1">#REF!</definedName>
    <definedName name="GASOCT" hidden="1">#REF!</definedName>
    <definedName name="GDFGDFG" hidden="1">{#N/A,#N/A,TRUE,"Detalles";#N/A,#N/A,TRUE,"Resumenes"}</definedName>
    <definedName name="geww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GFGDFGDFG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GFGERRDSD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gg" hidden="1">{#N/A,#N/A,FALSE,"DCF Summary";#N/A,#N/A,FALSE,"Casema";#N/A,#N/A,FALSE,"Casema NoTel";#N/A,#N/A,FALSE,"UK";#N/A,#N/A,FALSE,"RCF";#N/A,#N/A,FALSE,"Intercable CZ";#N/A,#N/A,FALSE,"Interkabel P"}</definedName>
    <definedName name="gh" localSheetId="3" hidden="1">{"ANAR",#N/A,FALSE,"Dist total";"MARGEN",#N/A,FALSE,"Dist total";"COMENTARIO",#N/A,FALSE,"Ficha CODICE";"CONSEJO",#N/A,FALSE,"Dist p0";"uno",#N/A,FALSE,"Dist total"}</definedName>
    <definedName name="gh" hidden="1">{"ANAR",#N/A,FALSE,"Dist total";"MARGEN",#N/A,FALSE,"Dist total";"COMENTARIO",#N/A,FALSE,"Ficha CODICE";"CONSEJO",#N/A,FALSE,"Dist p0";"uno",#N/A,FALSE,"Dist total"}</definedName>
    <definedName name="gilb.wrn.test2." hidden="1">{"SourcesUses",#N/A,TRUE,"CFMODEL";"TransOverview",#N/A,TRUE,"CFMODEL"}</definedName>
    <definedName name="gilb.wrn.test3." hidden="1">{"SourcesUses",#N/A,TRUE,#N/A;"TransOverview",#N/A,TRUE,"CFMODEL"}</definedName>
    <definedName name="gilb.wrn.test4." hidden="1">{"SourcesUses",#N/A,TRUE,"FundsFlow";"TransOverview",#N/A,TRUE,"FundsFlow"}</definedName>
    <definedName name="gilb_wrn.test1" hidden="1">{"Income Statement",#N/A,FALSE,"CFMODEL";"Balance Sheet",#N/A,FALSE,"CFMODEL"}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raf" hidden="1">#REF!</definedName>
    <definedName name="Grafico22n" hidden="1">#REF!</definedName>
    <definedName name="GraphPage" hidden="1">#REF!</definedName>
    <definedName name="Gridlines" hidden="1">#REF!</definedName>
    <definedName name="grtdrg" hidden="1">{#N/A,#N/A,FALSE,"model"}</definedName>
    <definedName name="h">#N/A</definedName>
    <definedName name="ha" hidden="1">{"Reader",#N/A,FALSE,"Summary";"Reader",#N/A,FALSE,"Buildup";"Reader",#N/A,FALSE,"Financials";"Reader",#N/A,FALSE,"Debt &amp; Other"}</definedName>
    <definedName name="Help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Hepp" hidden="1">{"'Generacion'!$A$2:$N$27"}</definedName>
    <definedName name="Hepp2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hgfjhg">#N/A</definedName>
    <definedName name="hh" hidden="1">{#N/A,#N/A,TRUE,"DCF Summary";#N/A,#N/A,TRUE,"Casema";#N/A,#N/A,TRUE,"UK";#N/A,#N/A,TRUE,"RCF";#N/A,#N/A,TRUE,"Intercable CZ";#N/A,#N/A,TRUE,"Interkabel P";#N/A,#N/A,TRUE,"LBO-Total";#N/A,#N/A,TRUE,"LBO-Casema"}</definedName>
    <definedName name="hi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hjdf" hidden="1">{"'Hoja1'!$A$1:$N$27"}</definedName>
    <definedName name="HK" hidden="1">{"Reader",#N/A,FALSE,"Summary";"Reader",#N/A,FALSE,"Buildup";"Reader",#N/A,FALSE,"Financials";"Reader",#N/A,FALSE,"Debt &amp; Other"}</definedName>
    <definedName name="hka" hidden="1">{"Reader",#N/A,FALSE,"Summary";"Reader",#N/A,FALSE,"Buildup";"Reader",#N/A,FALSE,"Financials";"Reader",#N/A,FALSE,"Debt &amp; Other"}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ola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hp" hidden="1">{"Reader",#N/A,FALSE,"Summary";"Reader",#N/A,FALSE,"Buildup";"Reader",#N/A,FALSE,"Financials";"Reader",#N/A,FALSE,"Debt &amp; Other"}</definedName>
    <definedName name="HTML_CodePage" hidden="1">1252</definedName>
    <definedName name="HTML_Control" hidden="1">{"'input-data'!$B$5:$R$22"}</definedName>
    <definedName name="HTML_Description" hidden="1">""</definedName>
    <definedName name="HTML_Email" hidden="1">""</definedName>
    <definedName name="HTML_Header" hidden="1">"input-data"</definedName>
    <definedName name="HTML_LastUpdate" hidden="1">"05/05/2000"</definedName>
    <definedName name="HTML_LineAfter" hidden="1">FALSE</definedName>
    <definedName name="HTML_LineBefore" hidden="1">FALSE</definedName>
    <definedName name="HTML_Name" hidden="1">"Repsol"</definedName>
    <definedName name="HTML_OBDlg2" hidden="1">TRUE</definedName>
    <definedName name="HTML_OBDlg4" hidden="1">TRUE</definedName>
    <definedName name="HTML_OS" hidden="1">0</definedName>
    <definedName name="HTML_PathFile" hidden="1">"C:\HENDRIK.htm"</definedName>
    <definedName name="HTML_PathFileMac" hidden="1">"Macintosh HD:HomePageStuff:New_Home_Page:datafile:ctryprem.html"</definedName>
    <definedName name="HTML_Title" hidden="1">"PPTO_2000_def_May00_PDVSA"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2_1" hidden="1">"[MONET71.xls]FlatMarginalCost!$A$1:$E$132"</definedName>
    <definedName name="HTML2_10" hidden="1">"Dave_LeVee"</definedName>
    <definedName name="HTML2_11" hidden="1">1</definedName>
    <definedName name="HTML2_12" hidden="1">"G:\MONET\WEB\FORECAST\mc71.htm"</definedName>
    <definedName name="HTML2_2" hidden="1">1</definedName>
    <definedName name="HTML2_3" hidden="1">"MONET71"</definedName>
    <definedName name="HTML2_4" hidden="1">"FlatMarginalCost"</definedName>
    <definedName name="HTML2_5" hidden="1">""</definedName>
    <definedName name="HTML2_6" hidden="1">1</definedName>
    <definedName name="HTML2_7" hidden="1">1</definedName>
    <definedName name="HTML2_8" hidden="1">"4/10/96"</definedName>
    <definedName name="HTML2_9" hidden="1">"Resource Forecasting Department"</definedName>
    <definedName name="HTML3_1" hidden="1">"'[MONET84.XLS]Market Hubs by Condition'!$A$1:$F$36"</definedName>
    <definedName name="HTML3_10" hidden="1">"dave_levee@pgn.com"</definedName>
    <definedName name="HTML3_11" hidden="1">1</definedName>
    <definedName name="HTML3_12" hidden="1">"G:\MONET\WEB\FORECAST\Hub84.htm"</definedName>
    <definedName name="HTML3_2" hidden="1">1</definedName>
    <definedName name="HTML3_3" hidden="1">"MONET84"</definedName>
    <definedName name="HTML3_4" hidden="1">"Market Hubs by Condition"</definedName>
    <definedName name="HTML3_5" hidden="1">""</definedName>
    <definedName name="HTML3_6" hidden="1">1</definedName>
    <definedName name="HTML3_7" hidden="1">1</definedName>
    <definedName name="HTML3_8" hidden="1">"4/15/96"</definedName>
    <definedName name="HTML3_9" hidden="1">"Resource Forecasting Department"</definedName>
    <definedName name="HTML4_1" hidden="1">"[MONET84.XLS]ConditionMarginalCost!$A$1:$E$286"</definedName>
    <definedName name="HTML4_10" hidden="1">"dave_levee@pgn.com"</definedName>
    <definedName name="HTML4_11" hidden="1">1</definedName>
    <definedName name="HTML4_12" hidden="1">"G:\MONET\WEB\FORECAST\mc84.htm"</definedName>
    <definedName name="HTML4_2" hidden="1">1</definedName>
    <definedName name="HTML4_3" hidden="1">"MONET84"</definedName>
    <definedName name="HTML4_4" hidden="1">"ConditionMarginalCost"</definedName>
    <definedName name="HTML4_5" hidden="1">""</definedName>
    <definedName name="HTML4_6" hidden="1">1</definedName>
    <definedName name="HTML4_7" hidden="1">1</definedName>
    <definedName name="HTML4_8" hidden="1">"4/15/96"</definedName>
    <definedName name="HTML4_9" hidden="1">"Resource Forecasting Department"</definedName>
    <definedName name="HTML5_1" hidden="1">"[MONET84.XLS]ConditionMarginalCost!$A$1:$E$177"</definedName>
    <definedName name="HTML5_10" hidden="1">"dave_levee@pgn.com"</definedName>
    <definedName name="HTML5_11" hidden="1">1</definedName>
    <definedName name="HTML5_12" hidden="1">"G:\MONET\WEB\FORECAST\mc84.htm"</definedName>
    <definedName name="HTML5_2" hidden="1">1</definedName>
    <definedName name="HTML5_3" hidden="1">"MONET84"</definedName>
    <definedName name="HTML5_4" hidden="1">"ConditionMarginalCost"</definedName>
    <definedName name="HTML5_5" hidden="1">""</definedName>
    <definedName name="HTML5_6" hidden="1">1</definedName>
    <definedName name="HTML5_7" hidden="1">1</definedName>
    <definedName name="HTML5_8" hidden="1">"4/15/96"</definedName>
    <definedName name="HTML5_9" hidden="1">"Resource Forecasting Department"</definedName>
    <definedName name="HTMLCount" hidden="1">1</definedName>
    <definedName name="hyt" hidden="1">{"HOJA100",#N/A,FALSE,"HOJA_100";"HOJA200",#N/A,FALSE,"HOJA_200";"HOJA300",#N/A,FALSE,"HOJA_300";"HOJA400",#N/A,FALSE,"HOJA_400"}</definedName>
    <definedName name="i" hidden="1">{#N/A,#N/A,FALSE,"Aging Summary";#N/A,#N/A,FALSE,"Ratio Analysis";#N/A,#N/A,FALSE,"Test 120 Day Accts";#N/A,#N/A,FALSE,"Tickmarks"}</definedName>
    <definedName name="ildmarketshare_arg">#REF!</definedName>
    <definedName name="ILDminutes_arg">#REF!</definedName>
    <definedName name="ILDpenetration_arg">#REF!</definedName>
    <definedName name="impto">#REF!</definedName>
    <definedName name="IndType" hidden="1">#REF!</definedName>
    <definedName name="Input_Page">#N/A</definedName>
    <definedName name="inputs" hidden="1">{"Inputs 1","Base",FALSE,"INPUTS";"Inputs 2","Base",FALSE,"INPUTS";"Inputs 3","Base",FALSE,"INPUTS";"Inputs 4","Base",FALSE,"INPUTS";"Inputs 5","Base",FALSE,"INPUTS"}</definedName>
    <definedName name="Instructions">#N/A</definedName>
    <definedName name="interconnectrate_arg">#REF!</definedName>
    <definedName name="internetpenetration_arg">#REF!</definedName>
    <definedName name="internetpvcperport_arg">#REF!</definedName>
    <definedName name="internetpvcperport_arv">#REF!</definedName>
    <definedName name="internetpvcs_arg">#REF!</definedName>
    <definedName name="internetsubs_arg">#REF!</definedName>
    <definedName name="intldataRPpvc_arg">#REF!</definedName>
    <definedName name="intlpvcpercent_arg">#REF!</definedName>
    <definedName name="inventario2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OVER_SHARES" hidden="1">"c1349"</definedName>
    <definedName name="IQ_BV_SHARE" hidden="1">"c100"</definedName>
    <definedName name="IQ_BV_STDDEV_EST_REUT" hidden="1">"c5408"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FFO_REUT" hidden="1">"c3843"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BV_DIFF_REUT" hidden="1">"c5433"</definedName>
    <definedName name="IQ_EST_BV_SURPRISE_PERCENT_REUT" hidden="1">"c5434"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FFO_SURPRISE_PERCENT_REUT" hidden="1">"c3891"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HOLD" hidden="1">"c1761"</definedName>
    <definedName name="IQ_EST_NUM_HOLD_REUT" hidden="1">"c3871"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"019802400"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EST_REUT" hidden="1">"c3837"</definedName>
    <definedName name="IQ_FFO_HIGH_EST" hidden="1">"c419"</definedName>
    <definedName name="IQ_FFO_HIGH_EST_REUT" hidden="1">"c3839"</definedName>
    <definedName name="IQ_FFO_LOW_EST" hidden="1">"c420"</definedName>
    <definedName name="IQ_FFO_LOW_EST_REUT" hidden="1">"c3840"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TDDEV_EST" hidden="1">"c422"</definedName>
    <definedName name="IQ_FFO_STDDEV_EST_REUT" hidden="1">"c3842"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"08/17/2023 18:15:41"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"c1126"</definedName>
    <definedName name="IQ_REVENUE_EST_1" hidden="1">"IQ_REVENUE_EST_1"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38961.4227314815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ColHidden" hidden="1">FALSE</definedName>
    <definedName name="IsLTMColHidden" hidden="1">FALSE</definedName>
    <definedName name="ItemStart" hidden="1">#REF!</definedName>
    <definedName name="j" hidden="1">{#N/A,#N/A,FALSE,"Output";#N/A,#N/A,FALSE,"Cover Sheet";#N/A,#N/A,FALSE,"Current Mkt. Projections"}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hon" hidden="1">{"'Hoja1'!$A$1:$N$27"}</definedName>
    <definedName name="ji" hidden="1">{#N/A,#N/A,TRUE,"Total CNT L.D.";#N/A,#N/A,TRUE,"Total CALL";#N/A,#N/A,TRUE,"Total CNT S.A.";#N/A,#N/A,TRUE,"Port X Reg";#N/A,#N/A,TRUE,"Distrib X Reg";#N/A,#N/A,TRUE,"Traf port X Reg";#N/A,#N/A,TRUE,"Traf acum X Reg";#N/A,#N/A,TRUE,"Analisis Traf";#N/A,#N/A,TRUE,"Destinos nac";#N/A,#N/A,TRUE,"Destin intern";#N/A,#N/A,TRUE,"Inter orig Stgo";#N/A,#N/A,TRUE,"Total Pais Nacional";#N/A,#N/A,TRUE,"Total Pais Internac";#N/A,#N/A,TRUE,"Acum 1995 pais"}</definedName>
    <definedName name="jj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JJJ" hidden="1">{"'input-data'!$B$5:$R$22"}</definedName>
    <definedName name="JJJJJJJJJJJJJJJJJJJJJJJJJJJJJJJJJJJJJJJJ">#N/A</definedName>
    <definedName name="jn" hidden="1">{#N/A,#N/A,FALSE,"model"}</definedName>
    <definedName name="jose" hidden="1">{#N/A,#N/A,FALSE,"Aging Summary";#N/A,#N/A,FALSE,"Ratio Analysis";#N/A,#N/A,FALSE,"Test 120 Day Accts";#N/A,#N/A,FALSE,"Tickmarks"}</definedName>
    <definedName name="juhuj" hidden="1">{#N/A,#N/A,TRUE,"Total CNT L.D.";#N/A,#N/A,TRUE,"Total CALL";#N/A,#N/A,TRUE,"Total CNT S.A.";#N/A,#N/A,TRUE,"Port X Reg";#N/A,#N/A,TRUE,"Distrib X Reg";#N/A,#N/A,TRUE,"Traf port X Reg";#N/A,#N/A,TRUE,"Traf acum X Reg";#N/A,#N/A,TRUE,"Analisis Traf";#N/A,#N/A,TRUE,"Destinos nac";#N/A,#N/A,TRUE,"Destin intern";#N/A,#N/A,TRUE,"Inter orig Stgo";#N/A,#N/A,TRUE,"Total Pais Nacional";#N/A,#N/A,TRUE,"Total Pais Internac";#N/A,#N/A,TRUE,"Acum 1995 pais"}</definedName>
    <definedName name="kahdk." hidden="1">{#N/A,#N/A,FALSE,"Aging Summary";#N/A,#N/A,FALSE,"Ratio Analysis";#N/A,#N/A,FALSE,"Test 120 Day Accts";#N/A,#N/A,FALSE,"Tickmarks"}</definedName>
    <definedName name="kikiki" hidden="1">{#N/A,#N/A,FALSE,"model"}</definedName>
    <definedName name="kj" hidden="1">{#N/A,#N/A,FALSE,"Admin";#N/A,#N/A,FALSE,"Other"}</definedName>
    <definedName name="kk" hidden="1">{#N/A,#N/A,FALSE,"Output";#N/A,#N/A,FALSE,"Cover Sheet";#N/A,#N/A,FALSE,"Current Mkt. Projections"}</definedName>
    <definedName name="KKK" hidden="1">{"'input-data'!$B$5:$R$22"}</definedName>
    <definedName name="KKKK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KKKKUUU" hidden="1">{#N/A,#N/A,TRUE,"Detalles";#N/A,#N/A,TRUE,"Resumenes"}</definedName>
    <definedName name="KKKU" hidden="1">{"'input-data'!$B$5:$R$22"}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ku">#REF!</definedName>
    <definedName name="Last_Row" localSheetId="4">IF('EFE trim'!Values_Entered,Header_Row+'EFE trim'!Number_of_Payments,Header_Row)</definedName>
    <definedName name="Last_Row" localSheetId="5">IF('Indic. Desempeño - KPI'!Values_Entered,Header_Row+'Indic. Desempeño - KPI'!Number_of_Payments,Header_Row)</definedName>
    <definedName name="Last_Row" localSheetId="11">IF('Resultados x prop Trim'!Values_Entered,Header_Row+'Resultados x prop Trim'!Number_of_Payments,Header_Row)</definedName>
    <definedName name="Last_Row">IF([1]!Values_Entered,Header_Row+[1]!Number_of_Payments,Header_Row)</definedName>
    <definedName name="LIBOR">#REF!</definedName>
    <definedName name="limcount" hidden="1">1</definedName>
    <definedName name="ListOffset" hidden="1">4</definedName>
    <definedName name="lll" hidden="1">{"'input-data'!$B$5:$R$22"}</definedName>
    <definedName name="LLLLL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LLÑ.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lol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LOLO" hidden="1">#REF!</definedName>
    <definedName name="lolola" hidden="1">{#N/A,#N/A,TRUE,"Total CNT L.D.";#N/A,#N/A,TRUE,"Total CALL";#N/A,#N/A,TRUE,"Total CNT S.A.";#N/A,#N/A,TRUE,"Port X Reg";#N/A,#N/A,TRUE,"Distrib X Reg";#N/A,#N/A,TRUE,"Traf port X Reg";#N/A,#N/A,TRUE,"Traf acum X Reg";#N/A,#N/A,TRUE,"Analisis Traf";#N/A,#N/A,TRUE,"Destinos nac";#N/A,#N/A,TRUE,"Destin intern";#N/A,#N/A,TRUE,"Inter orig Stgo";#N/A,#N/A,TRUE,"Total Pais Nacional";#N/A,#N/A,TRUE,"Total Pais Internac";#N/A,#N/A,TRUE,"Acum 1995 pais"}</definedName>
    <definedName name="loplopl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ltm_BalanceSheet" hidden="1">#REF!</definedName>
    <definedName name="ltm_IncomeStatement" hidden="1">#REF!</definedName>
    <definedName name="M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M_PlaceofPath" hidden="1">"G:\SECTORS\Household\HOUSEHOL\WILKE\GILLETTE\GENERAL\G_VDF.xls"</definedName>
    <definedName name="markup_arg">#REF!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axcapex_cushion1">#REF!</definedName>
    <definedName name="maxcapex_cushion2">#REF!</definedName>
    <definedName name="MESACT">#REF!</definedName>
    <definedName name="MESANT">#REF!</definedName>
    <definedName name="MESTIT">#REF!</definedName>
    <definedName name="MEWarning" hidden="1">0</definedName>
    <definedName name="mike" hidden="1">#REF!</definedName>
    <definedName name="minEBITDA_cushion1">#REF!</definedName>
    <definedName name="minebitda_cushion2">#REF!</definedName>
    <definedName name="minint_cushion">#REF!</definedName>
    <definedName name="minrev_cushion">#REF!</definedName>
    <definedName name="mm" hidden="1">{"'Hoja1'!$A$1:$N$27"}</definedName>
    <definedName name="mmmmmm" hidden="1">{"'Hoja1'!$A$1:$N$27"}</definedName>
    <definedName name="mo" hidden="1">{#N/A,#N/A,FALSE,"Aging Summary";#N/A,#N/A,FALSE,"Ratio Analysis";#N/A,#N/A,FALSE,"Test 120 Day Accts";#N/A,#N/A,FALSE,"Tickmarks"}</definedName>
    <definedName name="Modulo2.CuadroEdicion1_AlCambiar">#N/A</definedName>
    <definedName name="Modulo2.SeleccionEmpRelac">#N/A</definedName>
    <definedName name="monthlyfixedfee_arg">#REF!</definedName>
    <definedName name="movi" hidden="1">#REF!</definedName>
    <definedName name="n" hidden="1">{#N/A,#N/A,TRUE,"DCF Summary";#N/A,#N/A,TRUE,"Casema";#N/A,#N/A,TRUE,"UK";#N/A,#N/A,TRUE,"RCF";#N/A,#N/A,TRUE,"Intercable CZ";#N/A,#N/A,TRUE,"Interkabel P";#N/A,#N/A,TRUE,"LBO-Total";#N/A,#N/A,TRUE,"LBO-Casema"}</definedName>
    <definedName name="nanan" hidden="1">{"'Hoja1'!$A$1:$N$27"}</definedName>
    <definedName name="nck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cn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nm" hidden="1">{#N/A,#N/A,FALSE,"Aging Summary";#N/A,#N/A,FALSE,"Ratio Analysis";#N/A,#N/A,FALSE,"Test 120 Day Accts";#N/A,#N/A,FALSE,"Tickmarks"}</definedName>
    <definedName name="nmes">#REF!</definedName>
    <definedName name="no.internetports_arg">#REF!</definedName>
    <definedName name="Note" hidden="1">#REF!</definedName>
    <definedName name="nuevo" hidden="1">{"uno",#N/A,FALSE,"Dist total";"COMENTARIO",#N/A,FALSE,"Ficha CODICE"}</definedName>
    <definedName name="Number_of_Payments" localSheetId="4">MATCH(0.01,End_Bal,-1)+1</definedName>
    <definedName name="Number_of_Payments" localSheetId="5">MATCH(0.01,End_Bal,-1)+1</definedName>
    <definedName name="Number_of_Payments" localSheetId="11">MATCH(0.01,End_Bal,-1)+1</definedName>
    <definedName name="Number_of_Payments">MATCH(0.01,End_Bal,-1)+1</definedName>
    <definedName name="o" localSheetId="3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o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O.F" hidden="1">{#N/A,#N/A,FALSE,"P o G";#N/A,#N/A,FALSE,"BALANCE";#N/A,#N/A,FALSE,"Indicadores";#N/A,#N/A,FALSE,"Capital Trab. (2)";#N/A,#N/A,FALSE,"Camb. Sit. Financ. (2)";#N/A,#N/A,FALSE,"ROTABCIUD"}</definedName>
    <definedName name="Operation_Start_Month">#REF!</definedName>
    <definedName name="Operation_Start_Year">#REF!</definedName>
    <definedName name="Outlook_Expense_Category">#REF!</definedName>
    <definedName name="Output" hidden="1">#REF!</definedName>
    <definedName name="Output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SP" hidden="1">#REF!</definedName>
    <definedName name="p.Summary" hidden="1">#REF!</definedName>
    <definedName name="p.Summary_Titles" hidden="1">#REF!</definedName>
    <definedName name="PageNumber" hidden="1">#REF!</definedName>
    <definedName name="Pal_Workbook_GUID" hidden="1">"QBQD1ZXF4U4F9J9MRGT5ADRI"</definedName>
    <definedName name="panther_wrn.test1." hidden="1">{"Income Statement",#N/A,FALSE,"CFMODEL";"Balance Sheet",#N/A,FALSE,"CFMODEL"}</definedName>
    <definedName name="panther_wrn.test2." hidden="1">{"SourcesUses",#N/A,TRUE,"CFMODEL";"TransOverview",#N/A,TRUE,"CFMODEL"}</definedName>
    <definedName name="panther_wrn.test3." hidden="1">{"SourcesUses",#N/A,TRUE,#N/A;"TransOverview",#N/A,TRUE,"CFMODEL"}</definedName>
    <definedName name="panther_wrn.test4." hidden="1">{"SourcesUses",#N/A,TRUE,"FundsFlow";"TransOverview",#N/A,TRUE,"FundsFlow"}</definedName>
    <definedName name="payback_schedule" hidden="1">{#N/A,#N/A,FALSE,"Bene";#N/A,#N/A,FALSE,"Scen1"}</definedName>
    <definedName name="pegado" hidden="1">#REF!</definedName>
    <definedName name="percentpvcrental_arg">#REF!</definedName>
    <definedName name="percenttotalpvc_arg">#REF!</definedName>
    <definedName name="Peru" hidden="1">{#N/A,#N/A,TRUE,"Summary";#N/A,#N/A,TRUE,"Mkt Chile";#N/A,#N/A,TRUE,"Chile web";#N/A,#N/A,TRUE,"justice-web";#N/A,#N/A,TRUE,"justice ch";#N/A,#N/A,TRUE,"voiceP&amp;Lch";#N/A,#N/A,TRUE,"internetP&amp;Lch ";#N/A,#N/A,TRUE,"Wholesale";#N/A,#N/A,TRUE,"capex&amp;assets";#N/A,#N/A,TRUE,"SG&amp;ACh";#N/A,#N/A,TRUE,"Income Statement ch ";#N/A,#N/A,TRUE,"Income Statement %ch";#N/A,#N/A,TRUE,"Balance Sheet";#N/A,#N/A,TRUE,"Cash Flow&amp; valuation"}</definedName>
    <definedName name="peru_costtoggle">#REF!</definedName>
    <definedName name="peru_expdrivers">#REF!</definedName>
    <definedName name="Peru_Inputs">#REF!</definedName>
    <definedName name="peru_nonvendortoggle">#REF!</definedName>
    <definedName name="peru_revdrivers">#REF!</definedName>
    <definedName name="peru_sgatoggle">#REF!</definedName>
    <definedName name="peru_vendortoggle">#REF!</definedName>
    <definedName name="pgraficos" hidden="1">#REF!</definedName>
    <definedName name="PIPI" hidden="1">#REF!</definedName>
    <definedName name="Pitchbook" hidden="1">{#N/A,#N/A,TRUE,"Sheet16"}</definedName>
    <definedName name="pl" hidden="1">{#N/A,#N/A,FALSE,"Aging Summary";#N/A,#N/A,FALSE,"Ratio Analysis";#N/A,#N/A,FALSE,"Test 120 Day Accts";#N/A,#N/A,FALSE,"Tickmarks"}</definedName>
    <definedName name="plantillaopen">#REF!</definedName>
    <definedName name="plplokknm" hidden="1">{#N/A,#N/A,TRUE,"Total CNT L.D.";#N/A,#N/A,TRUE,"Total CALL";#N/A,#N/A,TRUE,"Total CNT S.A.";#N/A,#N/A,TRUE,"Port X Reg";#N/A,#N/A,TRUE,"Distrib X Reg";#N/A,#N/A,TRUE,"Traf port X Reg";#N/A,#N/A,TRUE,"Traf acum X Reg";#N/A,#N/A,TRUE,"Analisis Traf";#N/A,#N/A,TRUE,"Destinos nac";#N/A,#N/A,TRUE,"Destin intern";#N/A,#N/A,TRUE,"Inter orig Stgo";#N/A,#N/A,TRUE,"Total Pais Nacional";#N/A,#N/A,TRUE,"Total Pais Internac";#N/A,#N/A,TRUE,"Acum 1995 pais"}</definedName>
    <definedName name="POPIN" hidden="1">#REF!</definedName>
    <definedName name="ports_arg">#REF!</definedName>
    <definedName name="poso_wrn.test1." hidden="1">{"Income Statement",#N/A,FALSE,"CFMODEL";"Balance Sheet",#N/A,FALSE,"CFMODEL"}</definedName>
    <definedName name="poso_wrn.test2." hidden="1">{"SourcesUses",#N/A,TRUE,"CFMODEL";"TransOverview",#N/A,TRUE,"CFMODEL"}</definedName>
    <definedName name="poso_wrn.test3." hidden="1">{"SourcesUses",#N/A,TRUE,#N/A;"TransOverview",#N/A,TRUE,"CFMODEL"}</definedName>
    <definedName name="poso_wrn.test4." hidden="1">{"SourcesUses",#N/A,TRUE,"FundsFlow";"TransOverview",#N/A,TRUE,"FundsFlow"}</definedName>
    <definedName name="POTO" hidden="1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r">#REF!</definedName>
    <definedName name="precios" hidden="1">{"'Hoja1'!$A$1:$N$27"}</definedName>
    <definedName name="precoisbol" hidden="1">{"'Hoja1'!$A$1:$N$27"}</definedName>
    <definedName name="PriceRange" hidden="1">#N/A</definedName>
    <definedName name="PriceRangeMain" hidden="1">#REF!</definedName>
    <definedName name="Print_Instructions">#N/A</definedName>
    <definedName name="print99" hidden="1">{#N/A,#N/A,FALSE,"Resid CPRIV";#N/A,#N/A,FALSE,"Comer_CPRIVKsum";#N/A,#N/A,FALSE,"General (2)";#N/A,#N/A,FALSE,"Oficial";#N/A,#N/A,FALSE,"Resumen";#N/A,#N/A,FALSE,"Escenarios"}</definedName>
    <definedName name="PrintAreaPrice" hidden="1">#REF!</definedName>
    <definedName name="Projection_Start_Quarter">#REF!</definedName>
    <definedName name="Projection_Start_Year">#REF!</definedName>
    <definedName name="pvcrev_arg">#REF!</definedName>
    <definedName name="pvcrevdata_arg">#REF!</definedName>
    <definedName name="pyearg" hidden="1">{#N/A,#N/A,FALSE,"FY97";#N/A,#N/A,FALSE,"FY98";#N/A,#N/A,FALSE,"FY99";#N/A,#N/A,FALSE,"FY00";#N/A,#N/A,FALSE,"FY01"}</definedName>
    <definedName name="q" hidden="1">{#N/A,#N/A,FALSE,"P o G";#N/A,#N/A,FALSE,"BALANCE";#N/A,#N/A,FALSE,"Indicadores";#N/A,#N/A,FALSE,"Capital Trab. (2)";#N/A,#N/A,FALSE,"Camb. Sit. Financ. (2)";#N/A,#N/A,FALSE,"ROTABCIUD"}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we" hidden="1">{#N/A,#N/A,TRUE,"Detalles";#N/A,#N/A,TRUE,"Resumenes"}</definedName>
    <definedName name="QWEWE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QWQ" hidden="1">{"'input-data'!$B$5:$R$22"}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atioincomingoutgoing_arg">#REF!</definedName>
    <definedName name="RENTABILIDAD" hidden="1">{"'resumen'!$A$1:$D$42"}</definedName>
    <definedName name="rentalrevenueperport_arg">#REF!</definedName>
    <definedName name="Repomo99" hidden="1">{#N/A,#N/A,FALSE,"Aging Summary";#N/A,#N/A,FALSE,"Ratio Analysis";#N/A,#N/A,FALSE,"Test 120 Day Accts";#N/A,#N/A,FALSE,"Tickmarks"}</definedName>
    <definedName name="Report" hidden="1">{#N/A,#N/A,FALSE,"Report Print"}</definedName>
    <definedName name="report99" hidden="1">{"Rep 1",#N/A,FALSE,"Reports";"Rep 2",#N/A,FALSE,"Reports";"Rep 3",#N/A,FALSE,"Reports";"Rep 4",#N/A,FALSE,"Reports"}</definedName>
    <definedName name="ReportPage1" hidden="1">{"Annual_Income",#N/A,FALSE,"Report Page";"Balance_Cash_Flow",#N/A,FALSE,"Report Page";"Quarterly_Income",#N/A,FALSE,"Report Page"}</definedName>
    <definedName name="rer" hidden="1">{#N/A,#N/A,FALSE,"Fecu21";#N/A,#N/A,FALSE,"Corr_Monet21";#N/A,#N/A,FALSE,"Trans_EERR_AA21";#N/A,#N/A,FALSE,"Trans_EERR_AN21";#N/A,#N/A,FALSE,"Pas_exig_CP21";#N/A,#N/A,FALSE,"Provisiones21";#N/A,#N/A,FALSE,"Patrimonio21";#N/A,#N/A,FALSE,"Imp_renta_LP21";#N/A,#N/A,FALSE,"Egre_Fex21";#N/A,#N/A,FALSE,"Ing_Fex21"}</definedName>
    <definedName name="rerwe" hidden="1">{#N/A,#N/A,TRUE,"Detalles";#N/A,#N/A,TRUE,"Resumenes"}</definedName>
    <definedName name="resDLDminutes_ARG">#REF!</definedName>
    <definedName name="residential_arg">#REF!</definedName>
    <definedName name="resoutgoingminutes_arg">#REF!</definedName>
    <definedName name="revdrivers_top">#REF!</definedName>
    <definedName name="revperinternetsub_arg">#REF!</definedName>
    <definedName name="revperispport_arg">#REF!</definedName>
    <definedName name="rf">#REF!</definedName>
    <definedName name="RiskIsInput" hidden="1">FALSE</definedName>
    <definedName name="RiskIsOptimization" hidden="1">FALSE</definedName>
    <definedName name="RiskIsOutput" hidden="1">FALSE</definedName>
    <definedName name="RiskIsStatistics" hidden="1">FALSE</definedName>
    <definedName name="rngShowNames" hidden="1">#REF!</definedName>
    <definedName name="rngToggles" hidden="1">#REF!</definedName>
    <definedName name="rr" hidden="1">#REF!</definedName>
    <definedName name="rrr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RRRR" localSheetId="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hidden="1">{"'input-data'!$B$5:$R$22"}</definedName>
    <definedName name="RunningHead" hidden="1">#REF!</definedName>
    <definedName name="rural" hidden="1">#REF!</definedName>
    <definedName name="s" hidden="1">#REF!</definedName>
    <definedName name="sa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sad" hidden="1">{#N/A,#N/A,FALSE,"FY97";#N/A,#N/A,FALSE,"FY98";#N/A,#N/A,FALSE,"FY99";#N/A,#N/A,FALSE,"FY00";#N/A,#N/A,FALSE,"FY01"}</definedName>
    <definedName name="sadasd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sads" hidden="1">#REF!</definedName>
    <definedName name="SALIR_X">#N/A</definedName>
    <definedName name="SAPBEXdnldView" hidden="1">"D568XO94VUYCV9DO151ZD2ORY"</definedName>
    <definedName name="SAPBEXhrIndnt" hidden="1">"Wide"</definedName>
    <definedName name="SAPBEXsysID" hidden="1">"BPB"</definedName>
    <definedName name="SAPsysID" hidden="1">"708C5W7SBKP804JT78WJ0JNKI"</definedName>
    <definedName name="SAPwbID" hidden="1">"ARS"</definedName>
    <definedName name="SASA" hidden="1">{#N/A,#N/A,TRUE,"Detalles";#N/A,#N/A,TRUE,"Resumenes"}</definedName>
    <definedName name="SASAS" hidden="1">{#N/A,#N/A,TRUE,"Detalles";#N/A,#N/A,TRUE,"Resumenes"}</definedName>
    <definedName name="sdf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SectionHead" hidden="1">#REF!</definedName>
    <definedName name="SeleccionBancos">#N/A</definedName>
    <definedName name="SeleccionEmpRelac">#N/A</definedName>
    <definedName name="sencount" hidden="1">1</definedName>
    <definedName name="share_arg">#REF!</definedName>
    <definedName name="sk" hidden="1">"1, 3, 1, False, 2, False, False, , 0, False, True, 3, 2"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1</definedName>
    <definedName name="solver_rhs1" hidden="1">0.15</definedName>
    <definedName name="solver_scl" hidden="1">2</definedName>
    <definedName name="solver_sho" hidden="1">2</definedName>
    <definedName name="solver_tim" hidden="1">100</definedName>
    <definedName name="solver_tmp" hidden="1">#NULL!</definedName>
    <definedName name="solver_tol" hidden="1">0.05</definedName>
    <definedName name="solver_typ" hidden="1">3</definedName>
    <definedName name="solver_val" hidden="1">0.6</definedName>
    <definedName name="SrDebt1_Amort">#REF!</definedName>
    <definedName name="srdebt1_avail">#REF!</definedName>
    <definedName name="SrDebt1_AvailPd">#REF!</definedName>
    <definedName name="SrDebt1_Cashyr">#REF!</definedName>
    <definedName name="SrDebt1_Commit">#REF!</definedName>
    <definedName name="srdebt1_draw">#REF!</definedName>
    <definedName name="SrDebt1_intpay">#REF!</definedName>
    <definedName name="SrDebt1_Name">#REF!</definedName>
    <definedName name="SrDebt1_PRI">#REF!</definedName>
    <definedName name="SrDebt1_Size">#REF!</definedName>
    <definedName name="SrDebt1_Spread">#REF!</definedName>
    <definedName name="SrDebt1_Tenor">#REF!</definedName>
    <definedName name="SrDebt1_Upfront">#REF!</definedName>
    <definedName name="SrDebt2_Amort">#REF!</definedName>
    <definedName name="SrDebt2_Avail">#REF!</definedName>
    <definedName name="SrDebt2_cashyr">#REF!</definedName>
    <definedName name="SrDebt2_Commit">#REF!</definedName>
    <definedName name="srdebt2_draw">#REF!</definedName>
    <definedName name="SrDebt2_intpay">#REF!</definedName>
    <definedName name="SrDebt2_Name">#REF!</definedName>
    <definedName name="srdebt2_PRI">#REF!</definedName>
    <definedName name="SrDebt2_Size">#REF!</definedName>
    <definedName name="SrDebt2_Spread">#REF!</definedName>
    <definedName name="SrDebt2_Tenor">#REF!</definedName>
    <definedName name="SrDebt2_Upfront">#REF!</definedName>
    <definedName name="SrDebt3_Amort">#REF!</definedName>
    <definedName name="SrDebt3_Avail">#REF!</definedName>
    <definedName name="SrDebt3_cashyr">#REF!</definedName>
    <definedName name="SrDebt3_Commit">#REF!</definedName>
    <definedName name="srdebt3_draw">#REF!</definedName>
    <definedName name="SrDebt3_intpay">#REF!</definedName>
    <definedName name="SrDebt3_Name">#REF!</definedName>
    <definedName name="srdebt3_PRI">#REF!</definedName>
    <definedName name="SrDebt3_Size">#REF!</definedName>
    <definedName name="SrDebt3_Spread">#REF!</definedName>
    <definedName name="SrDebt3_Tenor">#REF!</definedName>
    <definedName name="SrDebt3_Upfront">#REF!</definedName>
    <definedName name="srdebt4_amort">#REF!</definedName>
    <definedName name="srdebt4_avail">#REF!</definedName>
    <definedName name="srdebt4_cashyr">#REF!</definedName>
    <definedName name="srdebt4_commit">#REF!</definedName>
    <definedName name="srdebt4_draw">#REF!</definedName>
    <definedName name="srdebt4_intpay">#REF!</definedName>
    <definedName name="srdebt4_name">#REF!</definedName>
    <definedName name="srdebt4_PRI">#REF!</definedName>
    <definedName name="srdebt4_size">#REF!</definedName>
    <definedName name="srdebt4_spread">#REF!</definedName>
    <definedName name="srdebt4_tenor">#REF!</definedName>
    <definedName name="srdebt4_upfront">#REF!</definedName>
    <definedName name="srdebt5_amort">#REF!</definedName>
    <definedName name="srdebt5_avail">#REF!</definedName>
    <definedName name="srdebt5_cashyr">#REF!</definedName>
    <definedName name="srdebt5_commit">#REF!</definedName>
    <definedName name="srdebt5_draw">#REF!</definedName>
    <definedName name="srdebt5_intpay">#REF!</definedName>
    <definedName name="srdebt5_name">#REF!</definedName>
    <definedName name="srdebt5_PRI">#REF!</definedName>
    <definedName name="srdebt5_size">#REF!</definedName>
    <definedName name="srdebt5_spread">#REF!</definedName>
    <definedName name="srdebt5_tenor">#REF!</definedName>
    <definedName name="srdebt5_upfront">#REF!</definedName>
    <definedName name="srdebt6_amort">#REF!</definedName>
    <definedName name="srdebt6_avail">#REF!</definedName>
    <definedName name="srdebt6_cashyr">#REF!</definedName>
    <definedName name="srdebt6_commit">#REF!</definedName>
    <definedName name="srdebt6_draw">#REF!</definedName>
    <definedName name="srdebt6_intpay">#REF!</definedName>
    <definedName name="srdebt6_name">#REF!</definedName>
    <definedName name="srdebt6_size">#REF!</definedName>
    <definedName name="srdebt6_spread">#REF!</definedName>
    <definedName name="srdebt6_tenor">#REF!</definedName>
    <definedName name="srdebt6_upfront">#REF!</definedName>
    <definedName name="sredebt6_PRI">#REF!</definedName>
    <definedName name="ss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sssas" hidden="1">#REF!</definedName>
    <definedName name="START_MONTH">#REF!</definedName>
    <definedName name="START_YEAR">#REF!</definedName>
    <definedName name="StartDate" hidden="1">#REF!</definedName>
    <definedName name="Strike2">#REF!</definedName>
    <definedName name="TABIQUERIA" hidden="1">{"'resumen'!$A$1:$D$42"}</definedName>
    <definedName name="Tablas" hidden="1">#REF!</definedName>
    <definedName name="TASA">7.6%</definedName>
    <definedName name="teer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tel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test" hidden="1">{#N/A,#N/A,FALSE,"Aging Summary";#N/A,#N/A,FALSE,"Ratio Analysis";#N/A,#N/A,FALSE,"Test 120 Day Accts";#N/A,#N/A,FALSE,"Tickmarks"}</definedName>
    <definedName name="TextRefCopyRangeCount" hidden="1">9</definedName>
    <definedName name="Time" hidden="1">#REF!</definedName>
    <definedName name="Timestamp" hidden="1">#REF!</definedName>
    <definedName name="_xlnm.Print_Titles">#N/A</definedName>
    <definedName name="to_top">#REF!</definedName>
    <definedName name="top">#REF!</definedName>
    <definedName name="Torre.Control" hidden="1">#REF!</definedName>
    <definedName name="TOTO" hidden="1">#REF!</definedName>
    <definedName name="TRANS">#N/A</definedName>
    <definedName name="ttt" hidden="1">{"'Hoja1'!$A$1:$N$27"}</definedName>
    <definedName name="tttt" hidden="1">{"Reader",#N/A,FALSE,"Summary";"Reader",#N/A,FALSE,"Buildup";"Reader",#N/A,FALSE,"Financials";"Reader",#N/A,FALSE,"Debt &amp; Other"}</definedName>
    <definedName name="ttttt" hidden="1">{"HOJA100",#N/A,FALSE,"HOJA_100";"HOJA200",#N/A,FALSE,"HOJA_200";"HOJA300",#N/A,FALSE,"HOJA_300";"HOJA400",#N/A,FALSE,"HOJA_400"}</definedName>
    <definedName name="tttttt" hidden="1">{"HOJA100",#N/A,FALSE,"HOJA_100";"HOJA200",#N/A,FALSE,"HOJA_200";"HOJA300",#N/A,FALSE,"HOJA_300";"HOJA400",#N/A,FALSE,"HOJA_400"}</definedName>
    <definedName name="ty" hidden="1">{"'Hoja1'!$A$1:$N$27"}</definedName>
    <definedName name="Type" hidden="1">#REF!</definedName>
    <definedName name="tyq34tyq34tyq345yq435yq345yq345y" hidden="1">{"ANAR",#N/A,FALSE,"Dist total";"MARGEN",#N/A,FALSE,"Dist total";"COMENTARIO",#N/A,FALSE,"Ficha CODICE";"CONSEJO",#N/A,FALSE,"Dist p0";"uno",#N/A,FALSE,"Dist total"}</definedName>
    <definedName name="u" hidden="1">{#N/A,#N/A,FALSE,"Output";#N/A,#N/A,FALSE,"Cover Sheet";#N/A,#N/A,FALSE,"Current Mkt. Projections"}</definedName>
    <definedName name="uf">#REF!</definedName>
    <definedName name="usd">#REF!</definedName>
    <definedName name="USDollar" hidden="1">#REF!</definedName>
    <definedName name="v" hidden="1">{#N/A,#N/A,FALSE,"Output";#N/A,#N/A,FALSE,"Cover Sheet";#N/A,#N/A,FALSE,"Current Mkt. Projections"}</definedName>
    <definedName name="value" hidden="1">#N/A</definedName>
    <definedName name="Values_Entered" localSheetId="4">IF(Loan_Amount*Interest_Rate*Loan_Years*Loan_Start&gt;0,1,0)</definedName>
    <definedName name="Values_Entered" localSheetId="5">IF(Loan_Amount*Interest_Rate*Loan_Years*Loan_Start&gt;0,1,0)</definedName>
    <definedName name="Values_Entered" localSheetId="11">IF(Loan_Amount*Interest_Rate*Loan_Years*Loan_Start&gt;0,1,0)</definedName>
    <definedName name="Values_Entered">IF(Loan_Amount*Interest_Rate*Loan_Years*Loan_Start&gt;0,1,0)</definedName>
    <definedName name="Vtas">#REF!</definedName>
    <definedName name="VtasMarinaC">#REF!</definedName>
    <definedName name="vvvvvv" hidden="1">"c1449"</definedName>
    <definedName name="w" hidden="1">#REF!</definedName>
    <definedName name="wacc">#REF!</definedName>
    <definedName name="wacc_peru">#REF!</definedName>
    <definedName name="waw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wddssd" hidden="1">#REF!</definedName>
    <definedName name="what" hidden="1">{"clp_bs_doc",#N/A,FALSE,"CLP";"clp_is_doc",#N/A,FALSE,"CLP";"clp_cf_doc",#N/A,FALSE,"CLP";"clp_fr_doc",#N/A,FALSE,"CLP"}</definedName>
    <definedName name="Workforce2" hidden="1">{"assumptions1",#N/A,FALSE,"Valuation Analysis";"assumptions2",#N/A,FALSE,"Valuation Analysis"}</definedName>
    <definedName name="wrn.3._.Scenarios." hidden="1">{"full model","100% Stock",FALSE,"PROFORMA";"full model","50/50",FALSE,"PROFORMA";"full model","100% Cash",FALSE,"PROFORMA"}</definedName>
    <definedName name="wrn.Accounts." hidden="1">{"turnover",#N/A,FALSE;"profits",#N/A,FALSE;"cash",#N/A,FALSE}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an.1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localSheetId="3" hidden="1">{"cf",#N/A,FALSE,"Annual";"is",#N/A,FALSE,"Annual";"geo",#N/A,FALSE,"Annual";"jwt",#N/A,FALSE,"Annual";"om",#N/A,FALSE,"Annual";"other",#N/A,FALSE,"Annual";"omcontd",#N/A,FALSE,"Annual"}</definedName>
    <definedName name="wrn.All." hidden="1">{"Cash Flow",#N/A,FALSE,"Model";"Debt Tables",#N/A,FALSE,"Model";"Income Statement",#N/A,FALSE,"Model"}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rint." hidden="1">{#N/A,#N/A,FALSE,"Summary";#N/A,#N/A,FALSE,"Edit";#N/A,#N/A,FALSE,"MedProf";#N/A,#N/A,FALSE,"Proj Mgt";#N/A,#N/A,FALSE,"Creat Svc";#N/A,#N/A,FALSE,"Meet Svc";#N/A,#N/A,FALSE,"Non-OCC";#N/A,#N/A,FALSE,"Client Svc";#N/A,#N/A,FALSE,"Bus Dev";#N/A,#N/A,FALSE,"Indirect"}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1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NAL." hidden="1">{#N/A,#N/A,TRUE,"11010302 ";#N/A,#N/A,TRUE,"11010401"}</definedName>
    <definedName name="wrn.ANALISIS." localSheetId="3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ANALISIS._.SENSIBILIDAD." hidden="1">{#N/A,#N/A,FALSE,"BALANCE";#N/A,#N/A,FALSE,"CUENTA DE PYG";#N/A,#N/A,FALSE,"RATIOS"}</definedName>
    <definedName name="wrn.Anexos._.Informe._.de._.Gestión." hidden="1">{#N/A,#N/A,TRUE,"H";#N/A,#N/A,TRUE,"J"}</definedName>
    <definedName name="wrn.Annual._.FS._.in._.Euro." hidden="1">{"BS_Euro_2003_2017",#N/A,FALSE,"Annual FS - Euro";"BS_Euro_2018_2030",#N/A,FALSE,"Annual FS - Euro";"IS_Euro_2003_2017",#N/A,FALSE,"Annual FS - Euro";"IS_Euro_2018_2030",#N/A,FALSE,"Annual FS - Euro";"CF_Euro_2003-2017A",#N/A,FALSE,"Annual FS - Euro";"CF_Euro_2018-2030A",#N/A,FALSE,"Annual FS - Euro";"CF_Euro_2003-2017B",#N/A,FALSE,"Annual FS - Euro";"CF_Euro_2018-2030B",#N/A,FALSE,"Annual FS - Euro"}</definedName>
    <definedName name="wrn.Annual._.Report." hidden="1">{"ARPandL",#N/A,FALSE,"Report Annual";"ARCashflow",#N/A,FALSE,"Report Annual";"ARBalanceSheet",#N/A,FALSE,"Report Annual";"ARRatios",#N/A,FALSE,"Report Annual"}</definedName>
    <definedName name="wrn.assumptions." hidden="1">{"assumptions1",#N/A,FALSE,"Valuation Analysis";"assumptions2",#N/A,FALSE,"Valuation Analysis"}</definedName>
    <definedName name="wrn.Auto._.Comp." hidden="1">{#N/A,#N/A,FALSE,"Sheet1"}</definedName>
    <definedName name="wrn.balance._.sheet." hidden="1">{"bs",#N/A,FALSE,"SCF"}</definedName>
    <definedName name="wrn.Basic._.Reports." hidden="1">{"net cf for valuation",#N/A,FALSE,"RangerAm";"nopat stmt",#N/A,FALSE,"RangerAm";"inc stmt",#N/A,FALSE,"RangerAm";"bal sheet",#N/A,FALSE,"RangerAm";"sum ops results",#N/A,FALSE,"RangerAm"}</definedName>
    <definedName name="wrn.BidCo." hidden="1">{#N/A,#N/A,FALSE,"BidCo Assumptions";#N/A,#N/A,FALSE,"Credit Stats";#N/A,#N/A,FALSE,"Bidco Summary";#N/A,#N/A,FALSE,"BIDCO Consolidated"}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ildups.1" hidden="1">{"ACQ",#N/A,FALSE,"ACQUISITIONS";"ACQF",#N/A,FALSE,"ACQUISITIONS";"PF",#N/A,FALSE,"PROYECTOVILA";"PV",#N/A,FALSE,"PROYECTOVILA";"Fee Dev",#N/A,FALSE,"DEVELOPMENT GROWTH";"gd",#N/A,FALSE,"DEVELOPMENT GROWTH"}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hile." hidden="1">{#N/A,#N/A,TRUE,"Summary";#N/A,#N/A,TRUE,"Income Statement";#N/A,#N/A,TRUE,"Balance Sheet";#N/A,#N/A,TRUE,"Cash Flow&amp; valuation";#N/A,#N/A,TRUE,"Mkt Chile";#N/A,#N/A,TRUE,"Chile web";#N/A,#N/A,TRUE,"justice-web ch";#N/A,#N/A,TRUE,"justice ch";#N/A,#N/A,TRUE,"voiceP&amp;Lch";#N/A,#N/A,TRUE,"internetP&amp;Lch ";#N/A,#N/A,TRUE,"SG&amp;ACh";#N/A,#N/A,TRUE,"capex&amp;assets ch";#N/A,#N/A,TRUE,"Income Statement ch ";#N/A,#N/A,TRUE,"Income Statement %ch";#N/A,#N/A,TRUE,"Balance Sheet ch";#N/A,#N/A,TRUE,"Cash Flow&amp; valuation ch"}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omp_prjctn_paybck." hidden="1">{#N/A,#N/A,FALSE,"Bene";#N/A,#N/A,FALSE,"Scen1"}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contributory._.asset._.charges." hidden="1">{"contributory1",#N/A,FALSE,"Contributory Assets Detail";"contributory2",#N/A,FALSE,"Contributory Assets Detail"}</definedName>
    <definedName name="wrn.cotop." hidden="1">{"ReportTop",#N/A,FALSE,"report top"}</definedName>
    <definedName name="wrn.CUADROS._.BALANCEG." hidden="1">{"HOJA100",#N/A,FALSE,"HOJA_100";"HOJA200",#N/A,FALSE,"HOJA_200";"HOJA300",#N/A,FALSE,"HOJA_300";"HOJA400",#N/A,FALSE,"HOJA_400"}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._.Valuation." hidden="1">{"value box",#N/A,TRUE,"DPL Inc. Fin Statements";"unlevered free cash flows",#N/A,TRUE,"DPL Inc. Fin Statements"}</definedName>
    <definedName name="wrn.Debt." hidden="1">{"debt summary",#N/A,FALSE,"Debt";"loan details",#N/A,FALSE,"Debt"}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partment._.detail." hidden="1">{"page a",#N/A,FALSE,"exist rev 01_99";"page b",#N/A,FALSE,"exist rev 01_99";"page c",#N/A,FALSE,"exist rev 01_99";"page d",#N/A,FALSE,"exist rev 01_99";"page e",#N/A,FALSE,"exist rev 01_99";"page f",#N/A,FALSE,"exist rev 01_99"}</definedName>
    <definedName name="wrn.detail." hidden="1">{"Build1",#N/A,FALSE,"Buildup";"Build2",#N/A,FALSE,"Buildup";"Build3",#N/A,FALSE,"Buildup"}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ocumentation." hidden="1">{"document1",#N/A,FALSE,"Documentation";"document2",#N/A,FALSE,"Documentation"}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COCYCSA." hidden="1">{#N/A,#N/A,FALSE,"Fecu9";#N/A,#N/A,FALSE,"Corr_Monet9";#N/A,#N/A,FALSE,"Pas_exig_CP9";#N/A,#N/A,FALSE,"Provisiones9";#N/A,#N/A,FALSE,"Patrimonio9";#N/A,#N/A,FALSE,"Imp_renta9";#N/A,#N/A,FALSE,"Egre_Fex9";#N/A,#N/A,FALSE,"Ing_Fex9"}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F16MMAA.XLS." hidden="1">{#N/A,#N/A,TRUE,"Fecu16";#N/A,#N/A,TRUE,"Corr_Monet16";#N/A,#N/A,TRUE,"Exist16";#N/A,#N/A,TRUE,"Trans_EERR_AA16";#N/A,#N/A,TRUE,"Trans_EERR_AN16";#N/A,#N/A,TRUE,"Pas_exig_CP16";#N/A,#N/A,TRUE,"Provisiones16";#N/A,#N/A,TRUE,"Pas_exig_LP16";#N/A,#N/A,TRUE,"Patrimonio16";#N/A,#N/A,TRUE,"Imp_renta_LP16";#N/A,#N/A,TRUE,"Egre_Fex16";#N/A,#N/A,TRUE,"Ing_Fex16"}</definedName>
    <definedName name="wrn.EF18MMAA.XLS." hidden="1">{#N/A,#N/A,TRUE,"Fecu18 ";#N/A,#N/A,TRUE,"Corr_Monet18";#N/A,#N/A,TRUE,"Trans_EERR_AA18";#N/A,#N/A,TRUE,"Trans_EERR_AN18";#N/A,#N/A,TRUE,"Pas_exig_CP18";#N/A,#N/A,TRUE,"Provisiones18";#N/A,#N/A,TRUE,"Patrimonio18";#N/A,#N/A,TRUE,"Imp_renta_LP18";#N/A,#N/A,TRUE,"Egre_Fex18";#N/A,#N/A,TRUE,"Ing_Fex18"}</definedName>
    <definedName name="wrn.EF19MMAA.XLS." hidden="1">{#N/A,#N/A,FALSE,"Fecu19";#N/A,#N/A,FALSE,"Corr_Monet19";#N/A,#N/A,FALSE,"Trans_EERR_AA19";#N/A,#N/A,FALSE,"Trans_EERR_AN19";#N/A,#N/A,FALSE,"Pas_exig_CP19";#N/A,#N/A,FALSE,"Provisiones19";#N/A,#N/A,FALSE,"Patrimonio19";#N/A,#N/A,FALSE,"Imp_renta_LP19";#N/A,#N/A,FALSE,"Egre_Fex19";#N/A,#N/A,FALSE,"Ing_Fex19"}</definedName>
    <definedName name="wrn.EF21MMAA.XLS." hidden="1">{#N/A,#N/A,FALSE,"Fecu21";#N/A,#N/A,FALSE,"Corr_Monet21";#N/A,#N/A,FALSE,"Trans_EERR_AA21";#N/A,#N/A,FALSE,"Trans_EERR_AN21";#N/A,#N/A,FALSE,"Pas_exig_CP21";#N/A,#N/A,FALSE,"Provisiones21";#N/A,#N/A,FALSE,"Patrimonio21";#N/A,#N/A,FALSE,"Imp_renta_LP21";#N/A,#N/A,FALSE,"Egre_Fex21";#N/A,#N/A,FALSE,"Ing_Fex21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External." hidden="1">{"External_Annual_Income",#N/A,FALSE,"External";"External_Quarterly_Income",#N/A,FALSE,"External"}</definedName>
    <definedName name="wrn.external.2" hidden="1">{"External_Annual_Income",#N/A,FALSE,"External";"External_Quarterly_Income",#N/A,FALSE,"External"}</definedName>
    <definedName name="wrn.FCB." hidden="1">{"FCB_ALL",#N/A,FALSE,"FCB"}</definedName>
    <definedName name="wrn.fcb2" hidden="1">{"FCB_ALL",#N/A,FALSE,"FCB"}</definedName>
    <definedName name="wrn.Finacials." hidden="1">{"Income statement",#N/A,FALSE,"N Amerca";"Balance Sheet Assets",#N/A,FALSE,"N Amerca";"Balance Sheet Liabilities",#N/A,FALSE,"N Amerca";"Cash Flow",#N/A,FALSE,"N Amerca";"Income statement",#N/A,FALSE,"EPGC";"Balance Sheet Assets",#N/A,FALSE,"EPGC";"Balance Sheet Liabilities",#N/A,FALSE,"EPGC";"Cash Flow",#N/A,FALSE,"EPGC";"Income statement",#N/A,FALSE,"Morelos";"Balance Sheet Assets",#N/A,FALSE,"Morelos";"Balance Sheet Liabilities",#N/A,FALSE,"Morelos";"Cash Flow",#N/A,FALSE,"Morelos";"Income statement",#N/A,FALSE,"Eliminations";"Balance Sheet Assets",#N/A,FALSE,"Eliminations";"Balance Sheet Liabilities",#N/A,FALSE,"Eliminations";"Cash Flow",#N/A,FALSE,"Eliminations"}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inancials.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nancials_long.1" hidden="1">{"IS",#N/A,FALSE,"Financials2 (Expanded)";"bsa",#N/A,FALSE,"Financials2 (Expanded)";"BS",#N/A,FALSE,"Financials2 (Expanded)";"CF",#N/A,FALSE,"Financials2 (Expanded)"}</definedName>
    <definedName name="wrn.FLUJO._.CAJA." hidden="1">{"FLUJO DE CAJA",#N/A,FALSE,"Hoja1";"ANEXOS FLUJO",#N/A,FALSE,"Hoja1"}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ull." hidden="1">{#N/A,#N/A,FALSE,"P&amp;L"}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monty.1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wrn.FY97SBP." hidden="1">{#N/A,#N/A,FALSE,"FY97";#N/A,#N/A,FALSE,"FY98";#N/A,#N/A,FALSE,"FY99";#N/A,#N/A,FALSE,"FY00";#N/A,#N/A,FALSE,"FY01"}</definedName>
    <definedName name="wrn.FY97SBP01" hidden="1">{#N/A,#N/A,FALSE,"FY97";#N/A,#N/A,FALSE,"FY98";#N/A,#N/A,FALSE,"FY99";#N/A,#N/A,FALSE,"FY00";#N/A,#N/A,FALSE,"FY01"}</definedName>
    <definedName name="wrn.FY97SBP1" hidden="1">{#N/A,#N/A,FALSE,"FY97";#N/A,#N/A,FALSE,"FY98";#N/A,#N/A,FALSE,"FY99";#N/A,#N/A,FALSE,"FY00";#N/A,#N/A,FALSE,"FY01"}</definedName>
    <definedName name="wrn.GANANCIAS._.Y._.PERDIDAS." hidden="1">{"GAN.Y PERD.RESUMIDO",#N/A,FALSE,"Hoja1";"GAN.Y PERD.DETALLADO",#N/A,FALSE,"Hoja1"}</definedName>
    <definedName name="wrn.Gastos._.del._.mes." hidden="1">{#N/A,#N/A,TRUE,"Detalles";#N/A,#N/A,TRUE,"Resumenes"}</definedName>
    <definedName name="wrn.GCIall." hidden="1">{"gcicash",#N/A,FALSE,"GCIINC";"gciinc",#N/A,FALSE,"GCIINC";"gciexclusa",#N/A,FALSE,"GCIINC";"usatdy",#N/A,FALSE,"GCIINC"}</definedName>
    <definedName name="wrn.gross._.margin._.detail." hidden="1">{"gross_margin1",#N/A,FALSE,"Gross Margin Detail";"gross_margin2",#N/A,FALSE,"Gross Margin Detail"}</definedName>
    <definedName name="wrn.HANDOUT.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wrn.historical._.performance." hidden="1">{"historical acquirer",#N/A,FALSE,"Historical Performance";"historical target",#N/A,FALSE,"Historical Performance"}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come._.Statement." hidden="1">{#N/A,#N/A,FALSE,"Report Print"}</definedName>
    <definedName name="wrn.INDEPS." hidden="1">{"page1",#N/A,FALSE,"TIND_CC1";"page2",#N/A,FALSE,"TIND_CC1";"page3",#N/A,FALSE,"TIND_CC1";"page4",#N/A,FALSE,"TIND_CC1";"page5",#N/A,FALSE,"TIND_CC1"}</definedName>
    <definedName name="wrn.Informe." hidden="1">{#N/A,#N/A,TRUE,"Indice";#N/A,#N/A,TRUE,"Summary";#N/A,#N/A,TRUE,"Income Statement";#N/A,#N/A,TRUE,"Balance Sheet";#N/A,#N/A,TRUE,"Cash Flow&amp; valuation";#N/A,#N/A,TRUE,"Mkt Chile";#N/A,#N/A,TRUE,"Chile web";#N/A,#N/A,TRUE,"justice-web ch";#N/A,#N/A,TRUE,"justice ch";#N/A,#N/A,TRUE,"voiceP&amp;Lch";#N/A,#N/A,TRUE,"internetP&amp;Lch ";#N/A,#N/A,TRUE,"SG&amp;ACh";#N/A,#N/A,TRUE,"capex&amp;assets ch";#N/A,#N/A,TRUE,"Income Statement ch ";#N/A,#N/A,TRUE,"Balance Sheet ch";#N/A,#N/A,TRUE,"MktPeru";#N/A,#N/A,TRUE,"webperu";#N/A,#N/A,TRUE,"justice-web peru";#N/A,#N/A,TRUE,"justice Peru";#N/A,#N/A,TRUE,"voiceP&amp;Lperu";#N/A,#N/A,TRUE,"Capex&amp;AssetsPeru";#N/A,#N/A,TRUE,"SG&amp;ACh peru";#N/A,#N/A,TRUE,"Income Statement peru";#N/A,#N/A,TRUE,"Balance Sheet peru";#N/A,#N/A,TRUE,"Cash Flow&amp; valuation peru";#N/A,#N/A,TRUE,"Mkt Argentina";#N/A,#N/A,TRUE,"Arg web";#N/A,#N/A,TRUE,"justice-web arg";#N/A,#N/A,TRUE,"justice arg";#N/A,#N/A,TRUE,"voiceP&amp;Larg";#N/A,#N/A,TRUE,"internetP&amp;Larg";#N/A,#N/A,TRUE,"Capex&amp;Assets Arg";#N/A,#N/A,TRUE,"SG&amp;Aarg";#N/A,#N/A,TRUE,"Income Statement arg ";#N/A,#N/A,TRUE,"Balance Sheet arg";#N/A,#N/A,TRUE,"Cash Flow&amp; valuation arg"}</definedName>
    <definedName name="wrn.Informe._.al._.Directorio._.DELSUR." hidden="1">{#N/A,#N/A,TRUE,"CARATULA";"Estado de Resultados",#N/A,TRUE,"balance y E-R ";"Balance General",#N/A,TRUE,"balance y E-R ";#N/A,#N/A,TRUE,"TEND_PRESUP_2001";"Analisis Comparativo",#N/A,TRUE,"COMPARATIVO";"Resultado Comparativo Mensual",#N/A,TRUE,"EST.RES.MENSUAL";"Resultado Comparativo Acumulado",#N/A,TRUE,"EST.RES.ACUMULADO";"Activo NIC",#N/A,TRUE,"balance y E-R NIC";"Pasivo NIC",#N/A,TRUE,"balance y E-R NIC";"Resultados NIC",#N/A,TRUE,"balance y E-R NIC";"Presupuesto USGAAP",#N/A,TRUE,"PRESUP_GAAP_2001";"Tendencia USGAAP",#N/A,TRUE,"PRESUPUESTO EN US$ DOLARES REAL";"Tendencia USGAAP",#N/A,TRUE,"PRESUPUESTO EN US$ DOLARES REAL"}</definedName>
    <definedName name="wrn.Informe._.Completo." hidden="1">{#N/A,#N/A,TRUE,"Comparacion 96-95";#N/A,#N/A,TRUE,"Estado de Resultados";#N/A,#N/A,TRUE,"Presupuesto de Caja";#N/A,#N/A,TRUE,"FC Inversiones";#N/A,#N/A,TRUE,"Depreciación";#N/A,#N/A,TRUE,"Feriado";#N/A,#N/A,TRUE,"Participación";#N/A,#N/A,TRUE,"Remuner.";#N/A,#N/A,TRUE,"Adm., Explot. y Trib.";#N/A,#N/A,TRUE,"Importaciones";#N/A,#N/A,TRUE,"Ventas y Apoyos";#N/A,#N/A,TRUE,"Maestro Apoyos";#N/A,#N/A,TRUE,"Inst. Partic.";#N/A,#N/A,TRUE,"Entradas Varias";#N/A,#N/A,TRUE,"Subsidios";#N/A,#N/A,TRUE,"Mant. AP";#N/A,#N/A,TRUE,"Otros Egresos";#N/A,#N/A,TRUE,"Bonos";#N/A,#N/A,TRUE,"Inv. Temp.";#N/A,#N/A,TRUE,"Uso Efic. AP";#N/A,#N/A,TRUE,"Impuesto";#N/A,#N/A,TRUE,"IVA";#N/A,#N/A,TRUE,"Utilidad Relac.";#N/A,#N/A,TRUE,"Oblig. Bancos"}</definedName>
    <definedName name="wrn.Informe._.Consolidado." hidden="1">{#N/A,#N/A,FALSE,"P o G";#N/A,#N/A,FALSE,"BALANCE";#N/A,#N/A,FALSE,"Indicadores";#N/A,#N/A,FALSE,"Capital Trab. (2)";#N/A,#N/A,FALSE,"Camb. Sit. Financ. (2)";#N/A,#N/A,FALSE,"ROTABCIUD"}</definedName>
    <definedName name="wrn.Informe._.de._.Gestion." hidden="1">{#N/A,#N/A,TRUE,"Total CNT L.D.";#N/A,#N/A,TRUE,"Total CALL";#N/A,#N/A,TRUE,"Total CNT S.A.";#N/A,#N/A,TRUE,"Port X Reg";#N/A,#N/A,TRUE,"Distrib X Reg";#N/A,#N/A,TRUE,"Traf port X Reg";#N/A,#N/A,TRUE,"Traf acum X Reg";#N/A,#N/A,TRUE,"Analisis Traf";#N/A,#N/A,TRUE,"Destinos nac";#N/A,#N/A,TRUE,"Destin intern";#N/A,#N/A,TRUE,"Inter orig Stgo";#N/A,#N/A,TRUE,"Total Pais Nacional";#N/A,#N/A,TRUE,"Total Pais Internac";#N/A,#N/A,TRUE,"Acum 1995 pais"}</definedName>
    <definedName name="wrn.Informe._.de._.Gestión.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wrn.INFORME._.GESTION.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put._.sheet." hidden="1">{#N/A,#N/A,FALSE,"TICKERS INPUT SHEET"}</definedName>
    <definedName name="wrn.Inputs." hidden="1">{"Inputs 1","Base",FALSE,"INPUTS";"Inputs 2","Base",FALSE,"INPUTS";"Inputs 3","Base",FALSE,"INPUTS";"Inputs 4","Base",FALSE,"INPUTS";"Inputs 5","Base",FALSE,"INPUTS"}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PIX." hidden="1">{#N/A,#N/A,FALSE,"Report Print"}</definedName>
    <definedName name="wrn.is." hidden="1">{#N/A,#N/A,FALSE,"EPDCCon"}</definedName>
    <definedName name="wrn.jcbsum." hidden="1">{#N/A,#N/A,FALSE,"Finstmts";#N/A,#N/A,FALSE,"Lost Revenue";#N/A,#N/A,FALSE,"Ratios"}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unta._.Principal." hidden="1">{#N/A,#N/A,FALSE,"VENTAS";#N/A,#N/A,FALSE,"U. BRUTA";#N/A,#N/A,FALSE,"G. PERSONAL";#N/A,#N/A,FALSE,"G. OPERACION";#N/A,#N/A,FALSE,"G. DEPYAM";#N/A,#N/A,FALSE,"INGRESOS";#N/A,#N/A,FALSE,"G.o P.1";#N/A,#N/A,FALSE,"3%Informe Junta";#N/A,#N/A,FALSE,"P Y G (2)";#N/A,#N/A,FALSE,"CART. PROV.";#N/A,#N/A,FALSE,"Usecmes";#N/A,#N/A,FALSE,"Usecacu"}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enngb." hidden="1">{#N/A,#N/A,FALSE,"SKG_SC";#N/A,#N/A,FALSE,"SKG_KP";#N/A,#N/A,FALSE,"SCG_KC";#N/A,#N/A,FALSE,"SKG_PM";#N/A,#N/A,FALSE,"SKG_Asta";#N/A,#N/A,FALSE,"SKG_DE";#N/A,#N/A,FALSE,"SKG_FA";#N/A,#N/A,FALSE,"SKG_EM";#N/A,#N/A,FALSE,"SKG_AK";#N/A,#N/A,FALSE,"SKG_CER";#N/A,#N/A,FALSE,"SKG_BA";#N/A,#N/A,FALSE,"SKG_KO"}</definedName>
    <definedName name="wrn.kriall." hidden="1">{"kricash",#N/A,FALSE,"INC";"kriinc",#N/A,FALSE,"INC";"krimiami",#N/A,FALSE,"INC";"kriother",#N/A,FALSE,"INC";"kripapers",#N/A,FALSE,"INC"}</definedName>
    <definedName name="wrn.main." hidden="1">{#N/A,#N/A,FALSE,"Finstmts";#N/A,#N/A,FALSE,"O&amp;M and Cap";#N/A,#N/A,FALSE,"Fuel";#N/A,#N/A,FALSE,"Gen Dat";#N/A,#N/A,FALSE,"Lost Revenue";#N/A,#N/A,FALSE,"Ratios"}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ter_Income." hidden="1">{"Annual_Income",#N/A,FALSE,"Master Model";"Quarterly_Income",#N/A,FALSE,"Master Model"}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ikes._.View." hidden="1">{"Box Data Table",#N/A,FALSE,"GM &amp; Food";"GM &amp; Food",#N/A,FALSE,"GM &amp; Food";"SG Data Table",#N/A,FALSE,"GM &amp; Food"}</definedName>
    <definedName name="wrn.Model._.Tsunami._.B." hidden="1">{#N/A,#N/A,TRUE,"Index";#N/A,#N/A,TRUE,"Summary";#N/A,#N/A,TRUE,"Balance Sheet";#N/A,#N/A,TRUE,"Cash Flow";#N/A,#N/A,TRUE,"Income Statement";#N/A,#N/A,TRUE,"Chile Mkt ";#N/A,#N/A,TRUE,"Chile Web Mkt";#N/A,#N/A,TRUE,"Chile JLA Mkt";#N/A,#N/A,TRUE,"Chile JLA Web Mkt";#N/A,#N/A,TRUE,"Chile Wholesale";#N/A,#N/A,TRUE,"Chile Voice P&amp;L";#N/A,#N/A,TRUE,"Chile Data P&amp;L";#N/A,#N/A,TRUE,"Chile SG&amp;A";#N/A,#N/A,TRUE,"Chile Capex";#N/A,#N/A,TRUE,"Chile Income Statement";#N/A,#N/A,TRUE,"Chile Balance Sheet";#N/A,#N/A,TRUE,"Chile Cash Flow";#N/A,#N/A,TRUE,"Peru Mkt";#N/A,#N/A,TRUE,"Peru Web Mkt";#N/A,#N/A,TRUE,"Peru JLA Mkt ";#N/A,#N/A,TRUE,"Peru JLA Web Mkt";#N/A,#N/A,TRUE,"Peru Voice P&amp;L";#N/A,#N/A,TRUE,"Peru Data P&amp;L";#N/A,#N/A,TRUE,"Peru SG&amp;A";#N/A,#N/A,TRUE,"Peru Capex";#N/A,#N/A,TRUE,"Peru Income Statement";#N/A,#N/A,TRUE,"Peru Balance Sheet ";#N/A,#N/A,TRUE,"Peru Cash Flow";#N/A,#N/A,TRUE,"Argentina Mkt ";#N/A,#N/A,TRUE,"Arg Web Mkt";#N/A,#N/A,TRUE,"Arg JLA Web Mkt";#N/A,#N/A,TRUE,"Arg JLA Mkt";#N/A,#N/A,TRUE,"Arg Voice P&amp;L";#N/A,#N/A,TRUE,"Arg Data P&amp;L";#N/A,#N/A,TRUE,"Arg SG&amp;A";#N/A,#N/A,TRUE,"Arg Capex";#N/A,#N/A,TRUE,"Arg Income Statement";#N/A,#N/A,TRUE,"Arg Balance Sheet";#N/A,#N/A,TRUE,"Arg Cash Flow"}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page._.1." hidden="1">{"page one",#N/A,FALSE,"revision 01_99"}</definedName>
    <definedName name="wrn.page._.2." hidden="1">{"page two",#N/A,FALSE,"revision 01_99"}</definedName>
    <definedName name="wrn.page._.3." hidden="1">{"page three",#N/A,FALSE,"revision 01_99"}</definedName>
    <definedName name="wrn.Paging._.Compco." hidden="1">{"financials",#N/A,TRUE,"6_30_96";"footnotes",#N/A,TRUE,"6_30_96";"valuation",#N/A,TRUE,"6_30_96"}</definedName>
    <definedName name="wrn.PARA._.EL._.CONSEJO." localSheetId="3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3" hidden="1">{"uno",#N/A,FALSE,"Dist total";"COMENTARIO",#N/A,FALSE,"Ficha CODICE"}</definedName>
    <definedName name="wrn.PARA._.LA._.CARTA." hidden="1">{"uno",#N/A,FALSE,"Dist total";"COMENTARIO",#N/A,FALSE,"Ficha CODICE"}</definedName>
    <definedName name="wrn.parq." hidden="1">{#N/A,#N/A,FALSE,"B1-A";#N/A,#N/A,FALSE,"B1-B";#N/A,#N/A,FALSE,"B1-Af";#N/A,#N/A,FALSE,"B-0";#N/A,#N/A,FALSE,"B3-A";#N/A,#N/A,FALSE,"B3-B"}</definedName>
    <definedName name="wrn.PartialFncls." hidden="1">{#N/A,#N/A,FALSE,"Income Statement";#N/A,#N/A,FALSE,"Balance Sheet";#N/A,#N/A,FALSE,"Cash Flows";#N/A,#N/A,FALSE,"Ratios"}</definedName>
    <definedName name="wrn.PARTNERS._.CAPITAL._.STMT." hidden="1">{"PARTNERS CAPITAL STMT",#N/A,FALSE,"Partners Capital"}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ES_OUT." hidden="1">{"page1",#N/A,FALSE,"PRESENTATION";"page2",#N/A,FALSE,"PRESENTATION";#N/A,#N/A,FALSE,"Valuation Summary"}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{"vi1",#N/A,FALSE,"Financial Statements";"vi2",#N/A,FALSE,"Financial Statements";#N/A,#N/A,FALSE,"DCF"}</definedName>
    <definedName name="wrn.PRINT._.ALL." hidden="1">{#N/A,#N/A,FALSE,"Pharm";#N/A,#N/A,FALSE,"WWCM"}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ALL._.PAGES.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wrn.print._.all._.sheets." hidden="1">{"summary",#N/A,FALSE,"Valuation Analysis";"assumptions1",#N/A,FALSE,"Valuation Analysis";"assumptions2",#N/A,FALSE,"Valuation Analysis"}</definedName>
    <definedName name="wrn.Print._.all._.Tables." hidden="1">{"Box Data Table",#N/A,FALSE,"GM";"GM Data Table",#N/A,FALSE,"GM";"Food Data Table",#N/A,FALSE,"GM";"SG Data Table",#N/A,FALSE,"GM"}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graphs." hidden="1">{"cap_structure",#N/A,FALSE,"Graph-Mkt Cap";"price",#N/A,FALSE,"Graph-Price";"ebit",#N/A,FALSE,"Graph-EBITDA";"ebitda",#N/A,FALSE,"Graph-EBITDA"}</definedName>
    <definedName name="wrn.Print._.IS._.Exhibits." hidden="1">{"Inc Stmt Dollar",#N/A,FALSE,"IS";"Inc Stmt CS",#N/A,FALSE,"IS"}</definedName>
    <definedName name="wrn.Print._.PNL._.Download." hidden="1">{"PNLProjDL",#N/A,FALSE,"PROJCO";"PNLParDL",#N/A,FALSE,"Parent"}</definedName>
    <definedName name="wrn.Print._.Ratio._.Exhibits." hidden="1">{"Ratio No.1",#N/A,FALSE,"Ratio";"Ratio No.2",#N/A,FALSE,"Ratio"}</definedName>
    <definedName name="wrn.print._.raw._.data._.entry." hidden="1">{"inputs raw data",#N/A,TRUE,"INPUT"}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._.summary._.sheets." hidden="1">{"summary1",#N/A,TRUE,"Comps";"summary2",#N/A,TRUE,"Comps";"summary3",#N/A,TRUE,"Comps"}</definedName>
    <definedName name="wrn.print.1" hidden="1">{"vi1",#N/A,FALSE,"Financial Statements";"vi2",#N/A,FALSE,"Financial Statements";#N/A,#N/A,FALSE,"DCF"}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hidden="1">{"var_page",#N/A,FALSE,"template"}</definedName>
    <definedName name="wrn.print_variance." hidden="1">{"var_report",#N/A,FALSE,"template"}</definedName>
    <definedName name="wrn.Print_Variance_Page." hidden="1">{"variance_page",#N/A,FALSE,"template"}</definedName>
    <definedName name="wrn.print1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2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All." hidden="1">{"PA1",#N/A,FALSE,"BORDMW";"pa2",#N/A,FALSE,"BORDMW";"PA3",#N/A,FALSE,"BORDMW";"PA4",#N/A,FALSE,"BORDMW"}</definedName>
    <definedName name="wrn.printqtr." hidden="1">{"nytasecond",#N/A,FALSE,"NYTQTRS";"nytafirst",#N/A,FALSE,"NYTQTRS";"nytathird",#N/A,FALSE,"NYTQTRS";"nytafourth",#N/A,FALSE,"NYTQTRS";"nytafull",#N/A,FALSE,"NYTQTRS"}</definedName>
    <definedName name="wrn.printsheet." hidden="1">{"summarysheet",#N/A,FALSE,"COSTDEBT.XLS";"deftaxsheet",#N/A,FALSE,"COSTDEBT.XLS";"debtsheet",#N/A,FALSE,"COSTDEBT.XLS";"postsheet",#N/A,FALSE,"COSTDEBT.XLS"}</definedName>
    <definedName name="wrn.Project._.Summary." hidden="1">{"Summary",#N/A,FALSE,"MICMULT";"Income Statement",#N/A,FALSE,"MICMULT";"Cash Flows",#N/A,FALSE,"MICMULT"}</definedName>
    <definedName name="wrn.Projected._.Data._.and._.Subject._.Company._.Data." hidden="1">{#N/A,#N/A,FALSE,"Projected Data &amp; SUBJECT-INPUTS"}</definedName>
    <definedName name="wrn.Reader." hidden="1">{"Reader",#N/A,FALSE,"Summary";"Reader",#N/A,FALSE,"Buildup";"Reader",#N/A,FALSE,"Financials";"Reader",#N/A,FALSE,"Debt &amp; Other"}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_page." hidden="1">{"Annual_Income",#N/A,FALSE,"Report Page";"Balance_Cash_Flow",#N/A,FALSE,"Report Page";"Quarterly_Income",#N/A,FALSE,"Report Page"}</definedName>
    <definedName name="wrn.report." hidden="1">{"page 1",#N/A,FALSE,"Instructions";"page 2",#N/A,FALSE,"Instructions"}</definedName>
    <definedName name="wrn.Report._.Exhibits." hidden="1">{"Inc Stmt Exhibit",#N/A,FALSE,"IS";"BS Exhibit",#N/A,FALSE,"BS";"Ratio No.1",#N/A,FALSE,"Ratio";"Ratio No.2",#N/A,FALSE,"Ratio"}</definedName>
    <definedName name="wrn.Report_Page." hidden="1">{"Annual_Income",#N/A,FALSE,"Report Page";"Balance_Cash_Flow",#N/A,FALSE,"Report Page";"Quarterly_Income",#N/A,FALSE,"Report Page"}</definedName>
    <definedName name="wrn.Report1." hidden="1">{#N/A,#N/A,FALSE,"IS";#N/A,#N/A,FALSE,"BS";#N/A,#N/A,FALSE,"CF";#N/A,#N/A,FALSE,"CE";#N/A,#N/A,FALSE,"Depr";#N/A,#N/A,FALSE,"APAL"}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LARIOS._.PRESUPUESTO." hidden="1">{"SALARIOS",#N/A,FALSE,"Hoja3";"SUELDOS EMPLEADOS",#N/A,FALSE,"Hoja4";"SUELDOS EJECUTIVOS",#N/A,FALSE,"Hoja5"}</definedName>
    <definedName name="wrn.sales." hidden="1">{"sales",#N/A,FALSE,"Sales";"sales existing",#N/A,FALSE,"Sales";"sales rd1",#N/A,FALSE,"Sales";"sales rd2",#N/A,FALSE,"Sales"}</definedName>
    <definedName name="wrn.sales.1" hidden="1">{"sales",#N/A,FALSE,"Sales";"sales existing",#N/A,FALSE,"Sales";"sales rd1",#N/A,FALSE,"Sales";"sales rd2",#N/A,FALSE,"Sales"}</definedName>
    <definedName name="wrn.sample." hidden="1">{"sample",#N/A,FALSE,"Client Input Sheet"}</definedName>
    <definedName name="wrn.SB_PRES." hidden="1">{#N/A,#N/A,TRUE,"Sheet16"}</definedName>
    <definedName name="wrn.SHORT." hidden="1">{"CREDIT STATISTICS",#N/A,FALSE,"STATS";"CF_AND_IS",#N/A,FALSE,"PLAN";"BALSHEET",#N/A,FALSE,"BALANCE SHEET"}</definedName>
    <definedName name="wrn.short.1" hidden="1">{"CREDIT STATISTICS",#N/A,FALSE,"STATS";"CF_AND_IS",#N/A,FALSE,"PLAN";"BALSHEET",#N/A,FALSE,"BALANCE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ND_ALONE_BOTH." hidden="1">{"FCB_ALL",#N/A,FALSE,"FCB";"GREY_ALL",#N/A,FALSE,"GREY"}</definedName>
    <definedName name="wrn.STMT._.OF._.CASH._.FLOWS." hidden="1">{"STMT OF CASH FLOWS",#N/A,FALSE,"Cash Flows Indirect"}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3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TB._.ALL._.ACCTS." hidden="1">{"BALANCE SHEET ACCTS",#N/A,TRUE,"Working Trial Balance";"INCOME STMT ACCTS",#N/A,TRUE,"Working Trial Balance"}</definedName>
    <definedName name="wrn.TB._.BALANCE._.SHEET." hidden="1">{"BALANCE SHEET ACCTS",#N/A,FALSE,"Working Trial Balance"}</definedName>
    <definedName name="wrn.TB._.EXPLANATIONS." hidden="1">{"EXPLANATIONS",#N/A,FALSE,"Working Trial Balance"}</definedName>
    <definedName name="wrn.TB._.INCOME._.STMT." hidden="1">{"INCOME STMT ACCTS",#N/A,FALSE,"Working Trial Balance"}</definedName>
    <definedName name="wrn.Teacher." hidden="1">{"Teacher",#N/A,FALSE,"Summary";"Teacher",#N/A,FALSE,"Assumptions";"Teacher",#N/A,FALSE,"Buildup";"Teacher",#N/A,FALSE,"Financials";"Teacher",#N/A,FALSE,"Debt &amp; Other"}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est1." hidden="1">{"Income Statement",#N/A,FALSE,"CFMODEL";"Balance Sheet",#N/A,FALSE,"CFMODEL"}</definedName>
    <definedName name="wrn.test2." hidden="1">{"SourcesUses",#N/A,TRUE,"CFMODEL";"TransOverview",#N/A,TRUE,"CFMODEL"}</definedName>
    <definedName name="wrn.test3." hidden="1">{"SourcesUses",#N/A,TRUE,#N/A;"TransOverview",#N/A,TRUE,"CFMODEL"}</definedName>
    <definedName name="wrn.test4." hidden="1">{"SourcesUses",#N/A,TRUE,"FundsFlow";"TransOverview",#N/A,TRUE,"FundsFlow"}</definedName>
    <definedName name="wrn.TMCALL." hidden="1">{"tmccash",#N/A,FALSE,"INCX";"tmcinc",#N/A,FALSE,"INCX";"tmcpretx",#N/A,FALSE,"INCX";"tmcadrev",#N/A,FALSE,"INCX";"tmcbooks",#N/A,FALSE,"INCX"}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rademark._.and._.trade._.name." hidden="1">{"trademark1",#N/A,FALSE,"Trademark(s) and Trade Name(s)"}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sunami._.First._.Draft.">{#N/A,#N/A,TRUE,"Summary";#N/A,#N/A,TRUE,"Mkt Chile";#N/A,#N/A,TRUE,"Chile web";#N/A,#N/A,TRUE,"justice-web";#N/A,#N/A,TRUE,"justice ch";#N/A,#N/A,TRUE,"voiceP&amp;Lch";#N/A,#N/A,TRUE,"internetP&amp;Lch ";#N/A,#N/A,TRUE,"capex&amp;assets";#N/A,#N/A,TRUE,"SG&amp;ACh";#N/A,#N/A,TRUE,"Income Statement ch ";#N/A,#N/A,TRUE,"Income Statement %ch";#N/A,#N/A,TRUE,"Balance Sheet";#N/A,#N/A,TRUE,"Cash Flow&amp; valuation"}</definedName>
    <definedName name="wrn.Tsunami._.First._.Draft._.Arg" hidden="1">{#N/A,#N/A,TRUE,"Summary";#N/A,#N/A,TRUE,"Mkt Chile";#N/A,#N/A,TRUE,"Chile web";#N/A,#N/A,TRUE,"justice-web";#N/A,#N/A,TRUE,"justice ch";#N/A,#N/A,TRUE,"voiceP&amp;Lch";#N/A,#N/A,TRUE,"internetP&amp;Lch ";#N/A,#N/A,TRUE,"capex&amp;assets";#N/A,#N/A,TRUE,"SG&amp;ACh";#N/A,#N/A,TRUE,"Income Statement ch ";#N/A,#N/A,TRUE,"Income Statement %ch";#N/A,#N/A,TRUE,"Balance Sheet";#N/A,#N/A,TRUE,"Cash Flow&amp; valuation";#N/A,#N/A,TRUE,"Mkt Argentina";#N/A,#N/A,TRUE,"Arg web";#N/A,#N/A,TRUE,"justice-web arg";#N/A,#N/A,TRUE,"justice arg";#N/A,#N/A,TRUE,"voiceP&amp;Larg";#N/A,#N/A,TRUE,"internetP&amp;Larg";#N/A,#N/A,TRUE,"SG&amp;Aarg";#N/A,#N/A,TRUE,"capex&amp;assets arg";#N/A,#N/A,TRUE,"Income Statement arg ";#N/A,#N/A,TRUE,"Income Statement %arg";#N/A,#N/A,TRUE,"Balance Sheet arg";#N/A,#N/A,TRUE,"Cash Flow&amp; valuation arg"}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Wacc." hidden="1">{"Area1",#N/A,FALSE,"OREWACC";"Area2",#N/A,FALSE,"OREWACC"}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1.history" hidden="1">{#N/A,#N/A,FALSE,"model"}</definedName>
    <definedName name="wrn3.histroic" hidden="1">{#N/A,#N/A,FALSE,"model"}</definedName>
    <definedName name="wrt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localSheetId="3" hidden="1">{#N/A,#N/A,TRUE,"RESULTADO ANTES DEPRECIACION";#N/A,#N/A,TRUE,"UTILIDAD DESPUES DE IMPUESTOS";#N/A,#N/A,TRUE,"INVERSIONES ";#N/A,#N/A,TRUE,"INVERSIONES OPERACIONALES";#N/A,#N/A,TRUE,"DIVIDENDOS";#N/A,#N/A,TRUE,"DEUDA";#N/A,#N/A,TRUE,"CONSOLIDADO VS PPTO";#N/A,#N/A,TRUE,"PROYECCION 1996";#N/A,#N/A,TRUE,"RESULTADO COMERCIAL";#N/A,#N/A,TRUE,"PROYECCION VENTAS";#N/A,#N/A,TRUE,"PARTICIPACION DE MERCADO";#N/A,#N/A,TRUE,"MARGEN PROMEDIO";#N/A,#N/A,TRUE,"MASA OPERACIONAL";#N/A,#N/A,TRUE,"RECURSOS HUMANOS";#N/A,#N/A,TRUE,"ESTADO DE SITUACION";#N/A,#N/A,TRUE,"RESULTADOS CODIGAS";#N/A,#N/A,TRUE,"PROYECCION CODIGAS";#N/A,#N/A,TRUE,"FLUJO DE EFECTIVO CODIGAS";#N/A,#N/A,TRUE,"BALANCE CERRO";#N/A,#N/A,TRUE,"RESULTADOS CERRO";#N/A,#N/A,TRUE,"PROYECCION CERRO";#N/A,#N/A,TRUE,"FLUJO EFECTIVO CERRO";#N/A,#N/A,TRUE,"INFORME OPERACIONAL CERRO";#N/A,#N/A,TRUE,"INFORMES";#N/A,#N/A,TRUE,"BASE";#N/A,#N/A,TRUE,"RESULTADOS";#N/A,#N/A,TRUE,"INFORCERRO";#N/A,#N/A,TRUE,"RESULCERRO";#N/A,#N/A,TRUE,"RESULTADO ANTES DEPRECIACION"}</definedName>
    <definedName name="ww" hidden="1">{#N/A,#N/A,FALSE,"Fecu21";#N/A,#N/A,FALSE,"Corr_Monet21";#N/A,#N/A,FALSE,"Trans_EERR_AA21";#N/A,#N/A,FALSE,"Trans_EERR_AN21";#N/A,#N/A,FALSE,"Pas_exig_CP21";#N/A,#N/A,FALSE,"Provisiones21";#N/A,#N/A,FALSE,"Patrimonio21";#N/A,#N/A,FALSE,"Imp_renta_LP21";#N/A,#N/A,FALSE,"Egre_Fex21";#N/A,#N/A,FALSE,"Ing_Fex21"}</definedName>
    <definedName name="wwww" hidden="1">{#N/A,#N/A,FALSE,"Fecu21";#N/A,#N/A,FALSE,"Corr_Monet21";#N/A,#N/A,FALSE,"Trans_EERR_AA21";#N/A,#N/A,FALSE,"Trans_EERR_AN21";#N/A,#N/A,FALSE,"Pas_exig_CP21";#N/A,#N/A,FALSE,"Provisiones21";#N/A,#N/A,FALSE,"Patrimonio21";#N/A,#N/A,FALSE,"Imp_renta_LP21";#N/A,#N/A,FALSE,"Egre_Fex21";#N/A,#N/A,FALSE,"Ing_Fex21"}</definedName>
    <definedName name="WXYA" hidden="1">{"'Hoja1'!$A$1:$N$27"}</definedName>
    <definedName name="x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XAxisIncr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4</definedName>
    <definedName name="XRefCopy1" hidden="1">#REF!</definedName>
    <definedName name="XRefCopy10" hidden="1">#REF!</definedName>
    <definedName name="xrefcopy100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Row" hidden="1">#REF!</definedName>
    <definedName name="XRefPaste13Row" hidden="1">#REF!</definedName>
    <definedName name="XRefPaste14Row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Row" hidden="1">#REF!</definedName>
    <definedName name="XRefPaste22Row" hidden="1">#REF!</definedName>
    <definedName name="XRefPaste23Row" hidden="1">#REF!</definedName>
    <definedName name="XRefPaste24Row" hidden="1">#REF!</definedName>
    <definedName name="XRefPaste25Row" hidden="1">#REF!</definedName>
    <definedName name="XRefPaste26Row" hidden="1">#REF!</definedName>
    <definedName name="XRefPaste27Row" hidden="1">#REF!</definedName>
    <definedName name="XRefPaste28Row" hidden="1">#REF!</definedName>
    <definedName name="XRefPaste29Row" hidden="1">#REF!</definedName>
    <definedName name="XRefPaste2Row" hidden="1">#REF!</definedName>
    <definedName name="XRefPaste3" hidden="1">#REF!</definedName>
    <definedName name="XRefPaste30Row" hidden="1">#REF!</definedName>
    <definedName name="XRefPaste31Row" hidden="1">#REF!</definedName>
    <definedName name="XRefPaste32Row" hidden="1">#REF!</definedName>
    <definedName name="XRefPaste33Row" hidden="1">#REF!</definedName>
    <definedName name="XRefPaste34Row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Row" hidden="1">#REF!</definedName>
    <definedName name="XRefPaste3Row" hidden="1">#REF!</definedName>
    <definedName name="XRefPaste4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4Row" hidden="1">#REF!</definedName>
    <definedName name="XRefPaste45Row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2</definedName>
    <definedName name="xx" hidden="1">{"'Hoja1'!$A$1:$N$27"}</definedName>
    <definedName name="xxx" hidden="1">#REF!</definedName>
    <definedName name="xxxx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xxy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y" hidden="1">{#N/A,#N/A,FALSE,"Output";#N/A,#N/A,FALSE,"Cover Sheet";#N/A,#N/A,FALSE,"Current Mkt. Projections"}</definedName>
    <definedName name="YAxisIncr" hidden="1">#REF!</definedName>
    <definedName name="YAxisMax" hidden="1">#REF!</definedName>
    <definedName name="YAxisMin" hidden="1">#REF!</definedName>
    <definedName name="YYGG" hidden="1">{#N/A,#N/A,TRUE,"Detalles";#N/A,#N/A,TRUE,"Resumenes"}</definedName>
    <definedName name="YYY" hidden="1">{#N/A,#N/A,TRUE,"Detalles";#N/A,#N/A,TRUE,"Resumenes"}</definedName>
    <definedName name="z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Z_0B113C9C_A1A9_11D3_A311_0008C739212F_.wvu.PrintArea" hidden="1">#REF!</definedName>
    <definedName name="Z_1C03E4A5_0E99_11D5_896C_00008646D7BA_.wvu.Rows" hidden="1">#REF!</definedName>
    <definedName name="Z_36FD64AC_A8C7_11D2_BA96_C0180FD4674E_.wvu.PrintArea" hidden="1">#REF!,#REF!</definedName>
    <definedName name="Z_36FD64AC_A8C7_11D2_BA96_C0180FD4674E_.wvu.Rows" hidden="1">#REF!,#REF!,#REF!,#REF!,#REF!</definedName>
    <definedName name="Z_74BB7D31_A24A_11D3_95F1_000000000000_.wvu.PrintArea" hidden="1">#REF!</definedName>
    <definedName name="Z_7AA0BF31_4111_4E23_9D0D_CB55CEA6966E_.wvu.PrintArea" hidden="1">#REF!,#REF!</definedName>
    <definedName name="Z_7AA0BF31_4111_4E23_9D0D_CB55CEA6966E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8E437FCE_8A82_44FB_96BE_F859275131EE_.wvu.PrintArea" hidden="1">#REF!</definedName>
    <definedName name="Z_8E437FCE_8A82_44FB_96BE_F859275131EE_.wvu.PrintTitles" hidden="1">#REF!</definedName>
    <definedName name="Z_ADCF894C_DAFA_4BD3_BD21_89E33EBA8162_.wvu.PrintArea" hidden="1">#REF!,#REF!</definedName>
    <definedName name="Z_ADCF894C_DAFA_4BD3_BD21_89E33EBA8162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C5D78028_30FA_4544_95A0_7A6B3E790E9F_.wvu.PrintArea" hidden="1">#REF!,#REF!</definedName>
    <definedName name="Z_C5D78028_30FA_4544_95A0_7A6B3E790E9F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FCE1EA20_50AC_4599_9AE4_39031AF9A32C_.wvu.PrintArea" hidden="1">#REF!,#REF!</definedName>
    <definedName name="Z_FCE1EA20_50AC_4599_9AE4_39031AF9A32C_.wvu.Rows" hidden="1">#REF!,#REF!,#REF!,#REF!,#REF!</definedName>
    <definedName name="zbt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ZBY" hidden="1">#REF!</definedName>
    <definedName name="zdxa" hidden="1">{#N/A,#N/A,TRUE,"Mkt Assumptions";#N/A,#N/A,TRUE,"Income_Statement";#N/A,#N/A,TRUE,"Balance_Sheet";#N/A,#N/A,TRUE,"Cash_Flow_Stmt";#N/A,#N/A,TRUE,"Debt_Repayment";#N/A,#N/A,TRUE,"Ratio_Analysis";#N/A,#N/A,TRUE,"Inc_Stmt_Assumptions"}</definedName>
    <definedName name="zxd" localSheetId="3" hidden="1">{"ANAR",#N/A,FALSE,"Dist total";"MARGEN",#N/A,FALSE,"Dist total";"COMENTARIO",#N/A,FALSE,"Ficha CODICE";"CONSEJO",#N/A,FALSE,"Dist p0";"uno",#N/A,FALSE,"Dist total"}</definedName>
    <definedName name="zxd" hidden="1">{"ANAR",#N/A,FALSE,"Dist total";"MARGEN",#N/A,FALSE,"Dist total";"COMENTARIO",#N/A,FALSE,"Ficha CODICE";"CONSEJO",#N/A,FALSE,"Dist p0";"uno",#N/A,FALSE,"Dist total"}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7" i="8" l="1"/>
  <c r="AD38" i="8" s="1"/>
  <c r="AC37" i="8"/>
  <c r="AB37" i="8"/>
  <c r="AA37" i="8"/>
  <c r="Z37" i="8"/>
  <c r="Y37" i="8"/>
  <c r="Y38" i="8" s="1"/>
  <c r="X37" i="8"/>
  <c r="X38" i="8" s="1"/>
  <c r="W37" i="8"/>
  <c r="W38" i="8" s="1"/>
  <c r="V37" i="8"/>
  <c r="V38" i="8" s="1"/>
  <c r="U37" i="8"/>
  <c r="U38" i="8" s="1"/>
  <c r="T37" i="8"/>
  <c r="T38" i="8" s="1"/>
  <c r="S37" i="8"/>
  <c r="S38" i="8" s="1"/>
  <c r="R37" i="8"/>
  <c r="R38" i="8" s="1"/>
  <c r="Q37" i="8"/>
  <c r="P37" i="8"/>
  <c r="O37" i="8"/>
  <c r="N37" i="8"/>
  <c r="M37" i="8"/>
  <c r="L37" i="8"/>
  <c r="K37" i="8"/>
  <c r="J37" i="8"/>
  <c r="J38" i="8" s="1"/>
  <c r="I37" i="8"/>
  <c r="I38" i="8" s="1"/>
  <c r="H37" i="8"/>
  <c r="H38" i="8" s="1"/>
  <c r="G37" i="8"/>
  <c r="G38" i="8" s="1"/>
  <c r="F37" i="8"/>
  <c r="F38" i="8" s="1"/>
  <c r="E37" i="8"/>
  <c r="D37" i="8"/>
  <c r="C37" i="8"/>
  <c r="AD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K38" i="8" l="1"/>
  <c r="L38" i="8"/>
  <c r="M38" i="8"/>
  <c r="N38" i="8"/>
  <c r="Z38" i="8"/>
  <c r="C38" i="8"/>
  <c r="O38" i="8"/>
  <c r="AA38" i="8"/>
  <c r="D38" i="8"/>
  <c r="P38" i="8"/>
  <c r="AB38" i="8"/>
  <c r="E38" i="8"/>
  <c r="Q38" i="8"/>
  <c r="AC38" i="8"/>
  <c r="E33" i="12" l="1"/>
  <c r="D33" i="12"/>
  <c r="C33" i="12"/>
  <c r="F33" i="12"/>
  <c r="AD57" i="8"/>
  <c r="AC27" i="8" l="1"/>
  <c r="AD55" i="8" l="1"/>
  <c r="AD56" i="8"/>
  <c r="AD58" i="8"/>
  <c r="AD59" i="8"/>
  <c r="AD27" i="8"/>
  <c r="AD28" i="8"/>
  <c r="AD29" i="8"/>
  <c r="AD30" i="8"/>
  <c r="AD31" i="8"/>
  <c r="AD8" i="8"/>
  <c r="AD9" i="8"/>
  <c r="AD15" i="17"/>
  <c r="AD8" i="17"/>
  <c r="AD10" i="8" l="1"/>
  <c r="AD19" i="17"/>
  <c r="AD24" i="17"/>
  <c r="AD18" i="17"/>
  <c r="AD22" i="17"/>
  <c r="AD21" i="17"/>
  <c r="AD20" i="17"/>
  <c r="V15" i="2" l="1"/>
  <c r="V23" i="2"/>
  <c r="V33" i="2"/>
  <c r="V38" i="2"/>
  <c r="V44" i="2"/>
  <c r="V39" i="2" l="1"/>
  <c r="V45" i="2"/>
  <c r="V24" i="2"/>
  <c r="F59" i="8" l="1"/>
  <c r="E59" i="8"/>
  <c r="F58" i="8"/>
  <c r="E58" i="8"/>
  <c r="D58" i="8"/>
  <c r="C58" i="8"/>
  <c r="F57" i="8"/>
  <c r="E57" i="8"/>
  <c r="D57" i="8"/>
  <c r="C57" i="8"/>
  <c r="F56" i="8"/>
  <c r="E56" i="8"/>
  <c r="D56" i="8"/>
  <c r="C56" i="8"/>
  <c r="F55" i="8"/>
  <c r="E55" i="8"/>
  <c r="D55" i="8"/>
  <c r="C55" i="8"/>
  <c r="R59" i="8" l="1"/>
  <c r="Q59" i="8"/>
  <c r="P59" i="8"/>
  <c r="O59" i="8"/>
  <c r="N59" i="8"/>
  <c r="M59" i="8"/>
  <c r="L59" i="8"/>
  <c r="K59" i="8"/>
  <c r="J59" i="8"/>
  <c r="I59" i="8"/>
  <c r="H59" i="8"/>
  <c r="G59" i="8"/>
  <c r="R58" i="8"/>
  <c r="Q58" i="8"/>
  <c r="P58" i="8"/>
  <c r="O58" i="8"/>
  <c r="N58" i="8"/>
  <c r="M58" i="8"/>
  <c r="L58" i="8"/>
  <c r="K58" i="8"/>
  <c r="J58" i="8"/>
  <c r="I58" i="8"/>
  <c r="H58" i="8"/>
  <c r="G58" i="8"/>
  <c r="R57" i="8"/>
  <c r="Q57" i="8"/>
  <c r="P57" i="8"/>
  <c r="O57" i="8"/>
  <c r="N57" i="8"/>
  <c r="M57" i="8"/>
  <c r="L57" i="8"/>
  <c r="K57" i="8"/>
  <c r="J57" i="8"/>
  <c r="I57" i="8"/>
  <c r="H57" i="8"/>
  <c r="G57" i="8"/>
  <c r="R56" i="8"/>
  <c r="Q56" i="8"/>
  <c r="P56" i="8"/>
  <c r="O56" i="8"/>
  <c r="N56" i="8"/>
  <c r="M56" i="8"/>
  <c r="L56" i="8"/>
  <c r="K56" i="8"/>
  <c r="J56" i="8"/>
  <c r="I56" i="8"/>
  <c r="H56" i="8"/>
  <c r="G56" i="8"/>
  <c r="R55" i="8"/>
  <c r="Q55" i="8"/>
  <c r="P55" i="8"/>
  <c r="O55" i="8"/>
  <c r="N55" i="8"/>
  <c r="M55" i="8"/>
  <c r="L55" i="8"/>
  <c r="K55" i="8"/>
  <c r="J55" i="8"/>
  <c r="I55" i="8"/>
  <c r="H55" i="8"/>
  <c r="G55" i="8"/>
  <c r="AC59" i="8" l="1"/>
  <c r="AC58" i="8"/>
  <c r="AC57" i="8"/>
  <c r="AC56" i="8"/>
  <c r="AC55" i="8"/>
  <c r="AC15" i="17"/>
  <c r="AC8" i="17"/>
  <c r="AC31" i="8"/>
  <c r="AC30" i="8"/>
  <c r="AC29" i="8"/>
  <c r="AC28" i="8"/>
  <c r="AC9" i="8"/>
  <c r="AC8" i="8"/>
  <c r="U44" i="2"/>
  <c r="U38" i="2"/>
  <c r="U33" i="2"/>
  <c r="U23" i="2"/>
  <c r="U15" i="2"/>
  <c r="I9" i="30"/>
  <c r="AC10" i="8" l="1"/>
  <c r="U24" i="2"/>
  <c r="AC22" i="17"/>
  <c r="U45" i="2"/>
  <c r="AC24" i="17"/>
  <c r="AC20" i="17"/>
  <c r="AC21" i="17"/>
  <c r="AC18" i="17"/>
  <c r="AC19" i="17"/>
  <c r="U39" i="2"/>
  <c r="AB8" i="17" l="1"/>
  <c r="T38" i="2" l="1"/>
  <c r="AB30" i="8" l="1"/>
  <c r="AB8" i="8"/>
  <c r="S44" i="2" l="1"/>
  <c r="G15" i="17" l="1"/>
  <c r="AB55" i="8"/>
  <c r="AB56" i="8"/>
  <c r="AB57" i="8"/>
  <c r="AB58" i="8"/>
  <c r="AB59" i="8"/>
  <c r="AB15" i="17"/>
  <c r="AB27" i="8"/>
  <c r="AB28" i="8"/>
  <c r="AB29" i="8"/>
  <c r="AB31" i="8"/>
  <c r="AB9" i="8"/>
  <c r="AB10" i="8" s="1"/>
  <c r="T15" i="2"/>
  <c r="T23" i="2"/>
  <c r="T33" i="2"/>
  <c r="T44" i="2"/>
  <c r="T45" i="2" l="1"/>
  <c r="T39" i="2"/>
  <c r="T24" i="2"/>
  <c r="AB24" i="17"/>
  <c r="AB22" i="17"/>
  <c r="AB20" i="17"/>
  <c r="AB19" i="17"/>
  <c r="AB18" i="17"/>
  <c r="AB21" i="17"/>
  <c r="C3" i="29" l="1"/>
  <c r="D3" i="29"/>
  <c r="B3" i="29"/>
  <c r="E2" i="29"/>
  <c r="E3" i="29" s="1"/>
  <c r="Q15" i="2" l="1"/>
  <c r="R23" i="2" l="1"/>
  <c r="AA8" i="17" l="1"/>
  <c r="AA31" i="8" l="1"/>
  <c r="AA30" i="8"/>
  <c r="AA29" i="8"/>
  <c r="AA28" i="8"/>
  <c r="AA27" i="8"/>
  <c r="AA22" i="17" l="1"/>
  <c r="AA15" i="17"/>
  <c r="AA21" i="17"/>
  <c r="AA59" i="8"/>
  <c r="AA58" i="8"/>
  <c r="AA57" i="8"/>
  <c r="AA56" i="8"/>
  <c r="AA55" i="8"/>
  <c r="AA9" i="8"/>
  <c r="AA8" i="8"/>
  <c r="AA24" i="17" l="1"/>
  <c r="AA10" i="8"/>
  <c r="G2" i="29"/>
  <c r="H2" i="29"/>
  <c r="H3" i="29" s="1"/>
  <c r="AA18" i="17"/>
  <c r="AA19" i="17"/>
  <c r="AA20" i="17"/>
  <c r="G3" i="29" l="1"/>
  <c r="J2" i="29"/>
  <c r="J3" i="29" s="1"/>
  <c r="S38" i="2" l="1"/>
  <c r="S33" i="2"/>
  <c r="S23" i="2"/>
  <c r="S15" i="2"/>
  <c r="S45" i="2" l="1"/>
  <c r="S39" i="2"/>
  <c r="S24" i="2"/>
  <c r="Z59" i="8" l="1"/>
  <c r="Y59" i="8"/>
  <c r="X59" i="8"/>
  <c r="W59" i="8"/>
  <c r="V59" i="8"/>
  <c r="U59" i="8"/>
  <c r="T59" i="8"/>
  <c r="S59" i="8"/>
  <c r="Z58" i="8"/>
  <c r="Y58" i="8"/>
  <c r="X58" i="8"/>
  <c r="W58" i="8"/>
  <c r="V58" i="8"/>
  <c r="U58" i="8"/>
  <c r="T58" i="8"/>
  <c r="S58" i="8"/>
  <c r="Z57" i="8"/>
  <c r="Y57" i="8"/>
  <c r="X57" i="8"/>
  <c r="W57" i="8"/>
  <c r="V57" i="8"/>
  <c r="U57" i="8"/>
  <c r="T57" i="8"/>
  <c r="S57" i="8"/>
  <c r="Z56" i="8"/>
  <c r="Y56" i="8"/>
  <c r="X56" i="8"/>
  <c r="W56" i="8"/>
  <c r="V56" i="8"/>
  <c r="U56" i="8"/>
  <c r="T56" i="8"/>
  <c r="S56" i="8"/>
  <c r="Z55" i="8"/>
  <c r="Y55" i="8"/>
  <c r="X55" i="8"/>
  <c r="W55" i="8"/>
  <c r="V55" i="8"/>
  <c r="U55" i="8"/>
  <c r="T55" i="8"/>
  <c r="S55" i="8"/>
  <c r="Z15" i="17"/>
  <c r="Z8" i="17"/>
  <c r="Z31" i="8"/>
  <c r="Z30" i="8"/>
  <c r="Z29" i="8"/>
  <c r="Z28" i="8"/>
  <c r="Z27" i="8"/>
  <c r="Z9" i="8"/>
  <c r="Z8" i="8"/>
  <c r="R44" i="2"/>
  <c r="R38" i="2"/>
  <c r="R33" i="2"/>
  <c r="R15" i="2"/>
  <c r="Z24" i="17" l="1"/>
  <c r="Z18" i="17"/>
  <c r="Z21" i="17"/>
  <c r="Z19" i="17"/>
  <c r="Z20" i="17"/>
  <c r="Z22" i="17"/>
  <c r="Z10" i="8"/>
  <c r="R39" i="2"/>
  <c r="R45" i="2"/>
  <c r="R24" i="2"/>
  <c r="N31" i="8" l="1"/>
  <c r="M31" i="8"/>
  <c r="L31" i="8"/>
  <c r="K31" i="8"/>
  <c r="J31" i="8"/>
  <c r="I31" i="8"/>
  <c r="H31" i="8"/>
  <c r="G31" i="8"/>
  <c r="F31" i="8"/>
  <c r="E31" i="8"/>
  <c r="N30" i="8"/>
  <c r="M30" i="8"/>
  <c r="L30" i="8"/>
  <c r="K30" i="8"/>
  <c r="J30" i="8"/>
  <c r="I30" i="8"/>
  <c r="H30" i="8"/>
  <c r="G30" i="8"/>
  <c r="F30" i="8"/>
  <c r="E30" i="8"/>
  <c r="D30" i="8"/>
  <c r="C30" i="8"/>
  <c r="N29" i="8"/>
  <c r="M29" i="8"/>
  <c r="L29" i="8"/>
  <c r="K29" i="8"/>
  <c r="J29" i="8"/>
  <c r="I29" i="8"/>
  <c r="H29" i="8"/>
  <c r="G29" i="8"/>
  <c r="F29" i="8"/>
  <c r="E29" i="8"/>
  <c r="D29" i="8"/>
  <c r="C29" i="8"/>
  <c r="N28" i="8"/>
  <c r="M28" i="8"/>
  <c r="L28" i="8"/>
  <c r="K28" i="8"/>
  <c r="J28" i="8"/>
  <c r="I28" i="8"/>
  <c r="H28" i="8"/>
  <c r="G28" i="8"/>
  <c r="F28" i="8"/>
  <c r="E28" i="8"/>
  <c r="D28" i="8"/>
  <c r="C28" i="8"/>
  <c r="N27" i="8"/>
  <c r="M27" i="8"/>
  <c r="L27" i="8"/>
  <c r="K27" i="8"/>
  <c r="J27" i="8"/>
  <c r="I27" i="8"/>
  <c r="H27" i="8"/>
  <c r="G27" i="8"/>
  <c r="F27" i="8"/>
  <c r="E27" i="8"/>
  <c r="D27" i="8"/>
  <c r="C27" i="8"/>
  <c r="N9" i="8" l="1"/>
  <c r="M9" i="8"/>
  <c r="L9" i="8"/>
  <c r="K9" i="8"/>
  <c r="J9" i="8"/>
  <c r="I9" i="8"/>
  <c r="H9" i="8"/>
  <c r="G9" i="8"/>
  <c r="F9" i="8"/>
  <c r="E9" i="8"/>
  <c r="D9" i="8"/>
  <c r="C9" i="8"/>
  <c r="N8" i="8"/>
  <c r="M8" i="8"/>
  <c r="L8" i="8"/>
  <c r="K8" i="8"/>
  <c r="J8" i="8"/>
  <c r="I8" i="8"/>
  <c r="H8" i="8"/>
  <c r="G8" i="8"/>
  <c r="F8" i="8"/>
  <c r="E8" i="8"/>
  <c r="D8" i="8"/>
  <c r="C8" i="8"/>
  <c r="C10" i="8" l="1"/>
  <c r="D10" i="8"/>
  <c r="E10" i="8"/>
  <c r="F10" i="8"/>
  <c r="I10" i="8"/>
  <c r="H10" i="8"/>
  <c r="G10" i="8"/>
  <c r="J10" i="8"/>
  <c r="K10" i="8"/>
  <c r="L10" i="8"/>
  <c r="M10" i="8"/>
  <c r="N10" i="8"/>
  <c r="Y15" i="17" l="1"/>
  <c r="Y31" i="8" l="1"/>
  <c r="Y30" i="8"/>
  <c r="Y29" i="8"/>
  <c r="Y28" i="8"/>
  <c r="Y27" i="8"/>
  <c r="Q44" i="2" l="1"/>
  <c r="Q38" i="2"/>
  <c r="Q33" i="2"/>
  <c r="Q23" i="2"/>
  <c r="Y8" i="17"/>
  <c r="Y9" i="8"/>
  <c r="Y8" i="8"/>
  <c r="Y21" i="17" l="1"/>
  <c r="Y22" i="17"/>
  <c r="Y18" i="17"/>
  <c r="Y19" i="17"/>
  <c r="Y20" i="17"/>
  <c r="Y24" i="17"/>
  <c r="Y10" i="8"/>
  <c r="Q45" i="2"/>
  <c r="Q39" i="2"/>
  <c r="Q24" i="2"/>
  <c r="N8" i="17" l="1"/>
  <c r="M8" i="17"/>
  <c r="L15" i="17"/>
  <c r="M20" i="17" l="1"/>
  <c r="N22" i="17"/>
  <c r="M22" i="17"/>
  <c r="M19" i="17"/>
  <c r="M21" i="17"/>
  <c r="M18" i="17"/>
  <c r="N18" i="17"/>
  <c r="N19" i="17"/>
  <c r="N20" i="17"/>
  <c r="N21" i="17"/>
  <c r="N15" i="17"/>
  <c r="N24" i="17" s="1"/>
  <c r="L8" i="17"/>
  <c r="L20" i="17" l="1"/>
  <c r="L21" i="17"/>
  <c r="L19" i="17"/>
  <c r="L18" i="17"/>
  <c r="L22" i="17"/>
  <c r="L24" i="17"/>
  <c r="K8" i="17"/>
  <c r="J8" i="17"/>
  <c r="I8" i="17"/>
  <c r="H8" i="17"/>
  <c r="G8" i="17"/>
  <c r="F8" i="17"/>
  <c r="E8" i="17"/>
  <c r="D8" i="17"/>
  <c r="C8" i="17"/>
  <c r="M15" i="17"/>
  <c r="M24" i="17" s="1"/>
  <c r="K15" i="17"/>
  <c r="J15" i="17"/>
  <c r="I15" i="17"/>
  <c r="H15" i="17"/>
  <c r="F15" i="17"/>
  <c r="E15" i="17"/>
  <c r="D15" i="17"/>
  <c r="C15" i="17"/>
  <c r="O15" i="17"/>
  <c r="I24" i="17" l="1"/>
  <c r="H24" i="17"/>
  <c r="G24" i="17"/>
  <c r="F24" i="17"/>
  <c r="J24" i="17"/>
  <c r="C24" i="17"/>
  <c r="K24" i="17"/>
  <c r="K20" i="17"/>
  <c r="K21" i="17"/>
  <c r="K19" i="17"/>
  <c r="K18" i="17"/>
  <c r="K22" i="17"/>
  <c r="J20" i="17"/>
  <c r="J21" i="17"/>
  <c r="J19" i="17"/>
  <c r="J18" i="17"/>
  <c r="J22" i="17"/>
  <c r="I20" i="17"/>
  <c r="I21" i="17"/>
  <c r="I19" i="17"/>
  <c r="I18" i="17"/>
  <c r="I22" i="17"/>
  <c r="H20" i="17"/>
  <c r="H19" i="17"/>
  <c r="H18" i="17"/>
  <c r="H22" i="17"/>
  <c r="H21" i="17"/>
  <c r="G20" i="17"/>
  <c r="G21" i="17"/>
  <c r="G19" i="17"/>
  <c r="G18" i="17"/>
  <c r="G22" i="17"/>
  <c r="F20" i="17"/>
  <c r="F19" i="17"/>
  <c r="F18" i="17"/>
  <c r="F22" i="17"/>
  <c r="F21" i="17"/>
  <c r="E20" i="17"/>
  <c r="E19" i="17"/>
  <c r="E21" i="17"/>
  <c r="E18" i="17"/>
  <c r="E22" i="17"/>
  <c r="E24" i="17"/>
  <c r="D24" i="17"/>
  <c r="D20" i="17"/>
  <c r="D19" i="17"/>
  <c r="D18" i="17"/>
  <c r="D22" i="17"/>
  <c r="D21" i="17"/>
  <c r="C20" i="17"/>
  <c r="C19" i="17"/>
  <c r="C18" i="17"/>
  <c r="C22" i="17"/>
  <c r="C21" i="17"/>
  <c r="T29" i="8" l="1"/>
  <c r="X27" i="8" l="1"/>
  <c r="X28" i="8"/>
  <c r="X29" i="8"/>
  <c r="X30" i="8"/>
  <c r="X31" i="8"/>
  <c r="X8" i="8"/>
  <c r="X9" i="8"/>
  <c r="X15" i="17"/>
  <c r="X8" i="17"/>
  <c r="P15" i="2"/>
  <c r="P23" i="2"/>
  <c r="P33" i="2"/>
  <c r="P38" i="2"/>
  <c r="P44" i="2"/>
  <c r="X10" i="8" l="1"/>
  <c r="X18" i="17"/>
  <c r="X22" i="17"/>
  <c r="X19" i="17"/>
  <c r="X20" i="17"/>
  <c r="X21" i="17"/>
  <c r="X24" i="17"/>
  <c r="P39" i="2"/>
  <c r="P45" i="2"/>
  <c r="P24" i="2"/>
  <c r="W15" i="17" l="1"/>
  <c r="V8" i="17"/>
  <c r="U8" i="17"/>
  <c r="T8" i="17"/>
  <c r="S8" i="17"/>
  <c r="R8" i="17"/>
  <c r="Q8" i="17"/>
  <c r="P8" i="17"/>
  <c r="O8" i="17"/>
  <c r="U19" i="17" l="1"/>
  <c r="U18" i="17"/>
  <c r="U20" i="17"/>
  <c r="U22" i="17"/>
  <c r="U21" i="17"/>
  <c r="T21" i="17"/>
  <c r="T22" i="17"/>
  <c r="T20" i="17"/>
  <c r="T18" i="17"/>
  <c r="T19" i="17"/>
  <c r="O19" i="17"/>
  <c r="O22" i="17"/>
  <c r="O20" i="17"/>
  <c r="O21" i="17"/>
  <c r="O18" i="17"/>
  <c r="O24" i="17"/>
  <c r="P21" i="17"/>
  <c r="P20" i="17"/>
  <c r="P19" i="17"/>
  <c r="P18" i="17"/>
  <c r="P22" i="17"/>
  <c r="S22" i="17"/>
  <c r="S19" i="17"/>
  <c r="S21" i="17"/>
  <c r="S20" i="17"/>
  <c r="S18" i="17"/>
  <c r="Q19" i="17"/>
  <c r="Q20" i="17"/>
  <c r="Q18" i="17"/>
  <c r="Q22" i="17"/>
  <c r="Q21" i="17"/>
  <c r="V22" i="17"/>
  <c r="V21" i="17"/>
  <c r="V18" i="17"/>
  <c r="V20" i="17"/>
  <c r="V19" i="17"/>
  <c r="R22" i="17"/>
  <c r="R21" i="17"/>
  <c r="R18" i="17"/>
  <c r="R20" i="17"/>
  <c r="R19" i="17"/>
  <c r="Q15" i="17"/>
  <c r="Q24" i="17" s="1"/>
  <c r="R15" i="17"/>
  <c r="R24" i="17" s="1"/>
  <c r="S15" i="17"/>
  <c r="T15" i="17"/>
  <c r="T24" i="17" s="1"/>
  <c r="U15" i="17"/>
  <c r="V15" i="17"/>
  <c r="P15" i="17"/>
  <c r="P24" i="17" s="1"/>
  <c r="W8" i="17"/>
  <c r="W31" i="8"/>
  <c r="V31" i="8"/>
  <c r="U31" i="8"/>
  <c r="T31" i="8"/>
  <c r="S31" i="8"/>
  <c r="R31" i="8"/>
  <c r="Q31" i="8"/>
  <c r="P31" i="8"/>
  <c r="O31" i="8"/>
  <c r="W30" i="8"/>
  <c r="V30" i="8"/>
  <c r="U30" i="8"/>
  <c r="T30" i="8"/>
  <c r="S30" i="8"/>
  <c r="R30" i="8"/>
  <c r="Q30" i="8"/>
  <c r="P30" i="8"/>
  <c r="O30" i="8"/>
  <c r="W29" i="8"/>
  <c r="V29" i="8"/>
  <c r="U29" i="8"/>
  <c r="S29" i="8"/>
  <c r="R29" i="8"/>
  <c r="Q29" i="8"/>
  <c r="P29" i="8"/>
  <c r="O29" i="8"/>
  <c r="W28" i="8"/>
  <c r="V28" i="8"/>
  <c r="U28" i="8"/>
  <c r="T28" i="8"/>
  <c r="S28" i="8"/>
  <c r="R28" i="8"/>
  <c r="Q28" i="8"/>
  <c r="P28" i="8"/>
  <c r="O28" i="8"/>
  <c r="W27" i="8"/>
  <c r="V27" i="8"/>
  <c r="U27" i="8"/>
  <c r="T27" i="8"/>
  <c r="S27" i="8"/>
  <c r="R27" i="8"/>
  <c r="Q27" i="8"/>
  <c r="P27" i="8"/>
  <c r="O27" i="8"/>
  <c r="C33" i="2"/>
  <c r="C15" i="2"/>
  <c r="C23" i="2"/>
  <c r="C38" i="2"/>
  <c r="C44" i="2"/>
  <c r="D44" i="2"/>
  <c r="D38" i="2"/>
  <c r="D33" i="2"/>
  <c r="D23" i="2"/>
  <c r="W24" i="17" l="1"/>
  <c r="S24" i="17"/>
  <c r="V24" i="17"/>
  <c r="U24" i="17"/>
  <c r="W22" i="17"/>
  <c r="W21" i="17"/>
  <c r="W20" i="17"/>
  <c r="W19" i="17"/>
  <c r="W18" i="17"/>
  <c r="D45" i="2"/>
  <c r="D39" i="2"/>
  <c r="C24" i="2"/>
  <c r="C39" i="2"/>
  <c r="C45" i="2"/>
  <c r="D15" i="2"/>
  <c r="E44" i="2"/>
  <c r="E38" i="2"/>
  <c r="E33" i="2"/>
  <c r="E23" i="2"/>
  <c r="E15" i="2"/>
  <c r="F44" i="2"/>
  <c r="F38" i="2"/>
  <c r="F33" i="2"/>
  <c r="F23" i="2"/>
  <c r="F15" i="2"/>
  <c r="D24" i="2" l="1"/>
  <c r="F24" i="2"/>
  <c r="E39" i="2"/>
  <c r="F39" i="2"/>
  <c r="E45" i="2"/>
  <c r="F45" i="2"/>
  <c r="E24" i="2"/>
  <c r="V9" i="8" l="1"/>
  <c r="U9" i="8"/>
  <c r="T9" i="8"/>
  <c r="S9" i="8"/>
  <c r="R9" i="8"/>
  <c r="Q9" i="8"/>
  <c r="P9" i="8"/>
  <c r="O9" i="8"/>
  <c r="V8" i="8"/>
  <c r="U8" i="8"/>
  <c r="T8" i="8"/>
  <c r="S8" i="8"/>
  <c r="R8" i="8"/>
  <c r="Q8" i="8"/>
  <c r="P8" i="8"/>
  <c r="O8" i="8"/>
  <c r="W9" i="8"/>
  <c r="W8" i="8"/>
  <c r="R10" i="8" l="1"/>
  <c r="P10" i="8"/>
  <c r="O10" i="8"/>
  <c r="Q10" i="8"/>
  <c r="T10" i="8"/>
  <c r="U10" i="8"/>
  <c r="W10" i="8"/>
  <c r="V10" i="8"/>
  <c r="S10" i="8"/>
  <c r="I44" i="2" l="1"/>
  <c r="H44" i="2"/>
  <c r="G44" i="2"/>
  <c r="I38" i="2"/>
  <c r="H38" i="2"/>
  <c r="G38" i="2"/>
  <c r="I33" i="2"/>
  <c r="H33" i="2"/>
  <c r="G33" i="2"/>
  <c r="I23" i="2"/>
  <c r="H23" i="2"/>
  <c r="G23" i="2"/>
  <c r="I15" i="2"/>
  <c r="H15" i="2"/>
  <c r="G15" i="2"/>
  <c r="O44" i="2"/>
  <c r="N44" i="2"/>
  <c r="M44" i="2"/>
  <c r="L44" i="2"/>
  <c r="K44" i="2"/>
  <c r="J44" i="2"/>
  <c r="N33" i="2"/>
  <c r="M33" i="2"/>
  <c r="L33" i="2"/>
  <c r="K33" i="2"/>
  <c r="J33" i="2"/>
  <c r="N23" i="2"/>
  <c r="M23" i="2"/>
  <c r="L23" i="2"/>
  <c r="K23" i="2"/>
  <c r="J23" i="2"/>
  <c r="M38" i="2"/>
  <c r="L38" i="2"/>
  <c r="K38" i="2"/>
  <c r="M15" i="2"/>
  <c r="L15" i="2"/>
  <c r="K15" i="2"/>
  <c r="H39" i="2" l="1"/>
  <c r="M39" i="2"/>
  <c r="L39" i="2"/>
  <c r="I39" i="2"/>
  <c r="K39" i="2"/>
  <c r="G39" i="2"/>
  <c r="L24" i="2"/>
  <c r="G45" i="2"/>
  <c r="H45" i="2"/>
  <c r="H24" i="2"/>
  <c r="I45" i="2"/>
  <c r="I24" i="2"/>
  <c r="G24" i="2"/>
  <c r="K24" i="2"/>
  <c r="L45" i="2"/>
  <c r="M45" i="2"/>
  <c r="M24" i="2"/>
  <c r="K45" i="2"/>
  <c r="O33" i="2" l="1"/>
  <c r="O23" i="2"/>
  <c r="O15" i="2"/>
  <c r="O38" i="2"/>
  <c r="O39" i="2" l="1"/>
  <c r="O45" i="2"/>
  <c r="O24" i="2"/>
  <c r="N38" i="2" l="1"/>
  <c r="J38" i="2"/>
  <c r="N15" i="2"/>
  <c r="J15" i="2"/>
  <c r="N39" i="2" l="1"/>
  <c r="J39" i="2"/>
  <c r="J24" i="2"/>
  <c r="J45" i="2"/>
  <c r="N24" i="2"/>
  <c r="N45" i="2"/>
</calcChain>
</file>

<file path=xl/sharedStrings.xml><?xml version="1.0" encoding="utf-8"?>
<sst xmlns="http://schemas.openxmlformats.org/spreadsheetml/2006/main" count="582" uniqueCount="292">
  <si>
    <t>CLP Millones</t>
  </si>
  <si>
    <t>Trimestrales</t>
  </si>
  <si>
    <t>01.01.2020</t>
  </si>
  <si>
    <t>01.04.2020</t>
  </si>
  <si>
    <t>01.07.2020</t>
  </si>
  <si>
    <t>01.10.2020</t>
  </si>
  <si>
    <t>01.01.2021</t>
  </si>
  <si>
    <t>01.04.2021</t>
  </si>
  <si>
    <t>01.07.2021</t>
  </si>
  <si>
    <t>01.10.2021</t>
  </si>
  <si>
    <t>01.01.2022</t>
  </si>
  <si>
    <t>01.04.2022</t>
  </si>
  <si>
    <t>01.07.2022</t>
  </si>
  <si>
    <t>01.10.2022</t>
  </si>
  <si>
    <t>01.01.2023</t>
  </si>
  <si>
    <t>01.04.2023</t>
  </si>
  <si>
    <t>01.07.2023</t>
  </si>
  <si>
    <t>01.10.2023</t>
  </si>
  <si>
    <t>01.01.2024</t>
  </si>
  <si>
    <t>01.04.2024</t>
  </si>
  <si>
    <t>01.07.2024</t>
  </si>
  <si>
    <t>01.10.2024</t>
  </si>
  <si>
    <t>01.01.2025</t>
  </si>
  <si>
    <t>01.04.2025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</si>
  <si>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</si>
  <si>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</si>
  <si>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</si>
  <si>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</si>
  <si>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</si>
  <si>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</si>
  <si>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</si>
  <si>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</si>
  <si>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</si>
  <si>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</si>
  <si>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</si>
  <si>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</si>
  <si>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</si>
  <si>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</si>
  <si>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</si>
  <si>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</si>
  <si>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</si>
  <si>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31.06.2024</t>
  </si>
  <si>
    <t>30.09.2024</t>
  </si>
  <si>
    <t>31.12.2024</t>
  </si>
  <si>
    <t>31.03.2025</t>
  </si>
  <si>
    <t>30.06.2025</t>
  </si>
  <si>
    <t>Ingresos de actividades ordinarias</t>
  </si>
  <si>
    <t>Costo de ventas</t>
  </si>
  <si>
    <t>Ganancia bruta</t>
  </si>
  <si>
    <t>Gasto de administración</t>
  </si>
  <si>
    <t>Deterioro cuentas por cobrar</t>
  </si>
  <si>
    <t>Otros gastos por función</t>
  </si>
  <si>
    <t>Otros ingresos por función</t>
  </si>
  <si>
    <t>Ganancia (pérdida) por actividades de operación</t>
  </si>
  <si>
    <t>Ingresos financieros</t>
  </si>
  <si>
    <t>Costos financieros</t>
  </si>
  <si>
    <t>Resultado por unidades de reajuste</t>
  </si>
  <si>
    <t>Ganancia (pérdida) antes de impuestos</t>
  </si>
  <si>
    <t>Gasto por impuesto a las ganancias</t>
  </si>
  <si>
    <t>Ganancia (pérdida)</t>
  </si>
  <si>
    <t>Ganancia (pérdida) atribuible a propietarios de la controladora</t>
  </si>
  <si>
    <t>Ganancia (pérdida) atribuible a participaciones no controladoras</t>
  </si>
  <si>
    <t>Ganancia (pérdida) por acción básica</t>
  </si>
  <si>
    <t>Ingresos Ordinarios</t>
  </si>
  <si>
    <t>Costos de Ventas</t>
  </si>
  <si>
    <t>Gastos de Administración</t>
  </si>
  <si>
    <t>Amortización y Depreciación</t>
  </si>
  <si>
    <t>EBITDA</t>
  </si>
  <si>
    <t xml:space="preserve">Margen Ebitda </t>
  </si>
  <si>
    <t>Margen Ganancias</t>
  </si>
  <si>
    <t>acción</t>
  </si>
  <si>
    <t>Grupo Marina - Estados Financieros Trimestrales</t>
  </si>
  <si>
    <t>el de cada año</t>
  </si>
  <si>
    <t>CLP millones</t>
  </si>
  <si>
    <t>1T2019</t>
  </si>
  <si>
    <t>2T2019</t>
  </si>
  <si>
    <t>3T2019</t>
  </si>
  <si>
    <t>4T2019</t>
  </si>
  <si>
    <t>1T2020</t>
  </si>
  <si>
    <t>2T2020</t>
  </si>
  <si>
    <t>3T2020</t>
  </si>
  <si>
    <t>4T2020</t>
  </si>
  <si>
    <t>1T2021</t>
  </si>
  <si>
    <t>2T2021</t>
  </si>
  <si>
    <t>3T2021</t>
  </si>
  <si>
    <t>4T2021</t>
  </si>
  <si>
    <t>1T2022</t>
  </si>
  <si>
    <t>2T2022</t>
  </si>
  <si>
    <t>3T2022</t>
  </si>
  <si>
    <t>4T2022</t>
  </si>
  <si>
    <t>1T2023</t>
  </si>
  <si>
    <t>2T2023</t>
  </si>
  <si>
    <t>3T2023</t>
  </si>
  <si>
    <t>4T2023</t>
  </si>
  <si>
    <t>1T2024</t>
  </si>
  <si>
    <t>2T2024</t>
  </si>
  <si>
    <t>3T2024</t>
  </si>
  <si>
    <t>4T2024</t>
  </si>
  <si>
    <t>1T2025</t>
  </si>
  <si>
    <t>2T2025</t>
  </si>
  <si>
    <t>Resultado por unidad de reajuste</t>
  </si>
  <si>
    <t>Balance</t>
  </si>
  <si>
    <t>Efectivo y equivalentes al efectivo</t>
  </si>
  <si>
    <t>Otros activos financieros, corrientes</t>
  </si>
  <si>
    <t>Otros activos no financieros, corrientes</t>
  </si>
  <si>
    <t>Deudores comerciales y otras cuentas por cobrar, corrientes</t>
  </si>
  <si>
    <t>Cuentas por cobrar a entidades relacionadas, corrientes</t>
  </si>
  <si>
    <t>Activos por impuestos corrientes</t>
  </si>
  <si>
    <t>Activos no corrientes mantenidos para la venta</t>
  </si>
  <si>
    <t>Total Activos Corrientes</t>
  </si>
  <si>
    <t>Otros activos financieros, no corrientes</t>
  </si>
  <si>
    <t>Otros activos no financieros, no corrientes</t>
  </si>
  <si>
    <t>Cuentas por cobrar no corrientes</t>
  </si>
  <si>
    <t>Activos intangibles distintos de la plusvalía</t>
  </si>
  <si>
    <t>Propiedades, planta y equipos</t>
  </si>
  <si>
    <t>Propiedades de inversión</t>
  </si>
  <si>
    <t>Activos por derecho de uso</t>
  </si>
  <si>
    <t>Total Activos No Corrientes</t>
  </si>
  <si>
    <t>Total Activos</t>
  </si>
  <si>
    <t>Otros pasivos financieros, corrientes</t>
  </si>
  <si>
    <t>Cuentas por pagar comerciales y otras cuentas por pagar</t>
  </si>
  <si>
    <t>Cuentas por pagar a entidades relacionadas, corrientes</t>
  </si>
  <si>
    <t>Otras provisiones, corrientes</t>
  </si>
  <si>
    <t>Pasivos por impuestos, corrientes</t>
  </si>
  <si>
    <t>Provisiones por beneficios a los empleados, corrientes</t>
  </si>
  <si>
    <t>Otros pasivos no financieros, corrientes</t>
  </si>
  <si>
    <t>Pasivo por arrendamientos corrientes</t>
  </si>
  <si>
    <t>Pasivos Corrientes</t>
  </si>
  <si>
    <t>Otros pasivos financieros, no corrientes</t>
  </si>
  <si>
    <t>Pasivos por impuestos diferidos</t>
  </si>
  <si>
    <t>Otros pasivos no financieros, no corrientes</t>
  </si>
  <si>
    <t>Pasivo por arrendamientos no corriente</t>
  </si>
  <si>
    <t>Pasivos No Corrientes</t>
  </si>
  <si>
    <t>Total Pasivos</t>
  </si>
  <si>
    <t>Capital pagado</t>
  </si>
  <si>
    <t>Reservas de coberturas de flujo de caja</t>
  </si>
  <si>
    <t>Resultado Acumulado</t>
  </si>
  <si>
    <t>Otras reservas</t>
  </si>
  <si>
    <t>Total Patrimonio</t>
  </si>
  <si>
    <t>Total Pasivos y Patrimonio</t>
  </si>
  <si>
    <t>EFE</t>
  </si>
  <si>
    <t>Flujo de efectivo procedente de (utilizado en) actividades de operación:</t>
  </si>
  <si>
    <t xml:space="preserve">Clases de cobros por actividades de operación:
</t>
  </si>
  <si>
    <t>Cobros procedentes de las ventas de bienes y prestación de servicios</t>
  </si>
  <si>
    <t>Clases de pagos:</t>
  </si>
  <si>
    <t>Pagos a proveedores por el suministro de bienes y servicios</t>
  </si>
  <si>
    <t>Pagos a y por cuenta de los empleados</t>
  </si>
  <si>
    <t>Impuestos a las ganancias reembolsables (pagados)</t>
  </si>
  <si>
    <t>Intereses recibidos</t>
  </si>
  <si>
    <t>Impuesto al valor agregado y otros impuestos pagados</t>
  </si>
  <si>
    <t xml:space="preserve">Flujo de efectivo neto procedente de actividades de operación  </t>
  </si>
  <si>
    <t>Flujo de efectivo procedente de (utilizado en) actividades de inversión:</t>
  </si>
  <si>
    <t>Depósito a Plazo restringido</t>
  </si>
  <si>
    <t>Compra de propiedades, planta y equipos y activos intangibles</t>
  </si>
  <si>
    <t>Compras adquisición propiedades de inversión</t>
  </si>
  <si>
    <t>Flujos de efectivo netos utilizados en actividades de inversión</t>
  </si>
  <si>
    <t>Flujo de efectivo procedente de (utilizado en) actividades de financiación:</t>
  </si>
  <si>
    <t>Obtención de préstamos</t>
  </si>
  <si>
    <t>Pago de intereses bonos</t>
  </si>
  <si>
    <t>Pagos de préstamos</t>
  </si>
  <si>
    <t>Pago de intereses</t>
  </si>
  <si>
    <t>Pago linea de credito</t>
  </si>
  <si>
    <t>Pago de pasivos por arrendamiento</t>
  </si>
  <si>
    <t>Pago de pasivos por arrendamiento inerés</t>
  </si>
  <si>
    <t>Dividendos pagados</t>
  </si>
  <si>
    <t>Flujo de efectivo neto (utilizado en) procedentes de actividades de financiación</t>
  </si>
  <si>
    <t>(Disminución) incremento neto en el efectivo y equivalentes al efectivo</t>
  </si>
  <si>
    <t>Efectivo y equivalentes al efectivo al principio del año</t>
  </si>
  <si>
    <t>Efectivo y equivalentes al efectivo al final del año</t>
  </si>
  <si>
    <t>Obtencion de lineas de credito</t>
  </si>
  <si>
    <t>Indicadores de Desempeño</t>
  </si>
  <si>
    <t>Margen EBITDA %</t>
  </si>
  <si>
    <t xml:space="preserve">Margen ganancias % </t>
  </si>
  <si>
    <t xml:space="preserve">FFO (CLP millones) </t>
  </si>
  <si>
    <t xml:space="preserve">FFO Ajustado (CLP millones) </t>
  </si>
  <si>
    <t xml:space="preserve">Margen FFO %  </t>
  </si>
  <si>
    <t xml:space="preserve">Ventas locatarios Consolidados (CLP millones) </t>
  </si>
  <si>
    <t>Costo Locatario (%)</t>
  </si>
  <si>
    <t xml:space="preserve">Utilidad por acción </t>
  </si>
  <si>
    <t>Glosario</t>
  </si>
  <si>
    <t>Margen EBITDA (%) = EBITDA / Ingresos Operacionales</t>
  </si>
  <si>
    <t>Margen Ganancias (%) = Utilidad Neta / Ingresos Operacionales</t>
  </si>
  <si>
    <t>NOI = Ingresos ordinarios + Costo de ventas + Gasto de administración - Depreciación y amortización + NOI empresas relacionadas.</t>
  </si>
  <si>
    <t>FFOAjustado=Total ganancia(pérdida)-DepreciaciónyAmortización-Participación-Otras gananciasypérdidas-Diferencias de cambio-Unidad de reajuste-Ganancias(pérdidas)quesurgendeladiferenciaentreelvalorlibroyelvalorjusto+FFOAjustadoempresasrelacionadas</t>
  </si>
  <si>
    <t>Ventas locatarios = Ventas de los arrendatarios de los activos consolidados.</t>
  </si>
  <si>
    <t>Costo Locatatios=</t>
  </si>
  <si>
    <t>Utilidad por acción = Ganancias atribuible a los controladores de la empresa / Número de acciones promedio ponderado.</t>
  </si>
  <si>
    <t>Ingresos</t>
  </si>
  <si>
    <t>Resultados por  Propiedad UDM</t>
  </si>
  <si>
    <t>Ventas</t>
  </si>
  <si>
    <t>Var (%)</t>
  </si>
  <si>
    <t>Mall Marina</t>
  </si>
  <si>
    <t>Mall Boulevard</t>
  </si>
  <si>
    <t>Mall Marina Oriente</t>
  </si>
  <si>
    <t>Mall Curicó</t>
  </si>
  <si>
    <t>Mall Concepción</t>
  </si>
  <si>
    <t>Viña</t>
  </si>
  <si>
    <t>Ventas Locatarios</t>
  </si>
  <si>
    <t>Curicó</t>
  </si>
  <si>
    <t>Concepción</t>
  </si>
  <si>
    <t>Indicadores Financieros</t>
  </si>
  <si>
    <t>Deuda Financiera Bruta</t>
  </si>
  <si>
    <t>Deuda Financiera Neta</t>
  </si>
  <si>
    <t>Razón de Liquidez</t>
  </si>
  <si>
    <t>Razón de Endeudamiento</t>
  </si>
  <si>
    <t>Deuda neta financiera / Patrimonio</t>
  </si>
  <si>
    <t>Deuda Financiera Neta/EBITDA</t>
  </si>
  <si>
    <t>EBITDA/Gastos Financieros</t>
  </si>
  <si>
    <t>EBITDA / (Gastos fin - Ingresos fin)</t>
  </si>
  <si>
    <t>Pasivos Corrientes/Pasivos Totales</t>
  </si>
  <si>
    <t xml:space="preserve">Pasivos No Corrientes/Pasivos Totales </t>
  </si>
  <si>
    <t>Rentabilidad del Patrimonio</t>
  </si>
  <si>
    <t>Rentabilidad del Activo</t>
  </si>
  <si>
    <t>Rendimiento Activos Operacionales</t>
  </si>
  <si>
    <t>Razón Ácida</t>
  </si>
  <si>
    <t>1- Total Activos Corrientes / Total Pasivos Corrientes</t>
  </si>
  <si>
    <t>2- Total Pasivos / Patrimonio total</t>
  </si>
  <si>
    <t>3- Otros Pasivos Financieros, Corrientes y no Corrientes, menos el Efectivo y Equivalentes a Efectivo y los Otros Activos Financieros, Corriente y Otros Activos Financieros, no Corrientes mantenidos como reserva para el cumplimiento de obligaciones financieras</t>
  </si>
  <si>
    <t xml:space="preserve">4- EBITDA (Ganancia bruta y gastos de administración, excluyendo depreciación y amortización) de los últimos doce meses </t>
  </si>
  <si>
    <t>5- Ganancia (pérdida) de los últimos doce meses / el Patrimonio total promedio</t>
  </si>
  <si>
    <t>6- Ganancia (pérdida) de los últimos doce meses / el Total Activos promedio</t>
  </si>
  <si>
    <t>7- Ganancia (pérdida) de los últimos doce meses / Propiedades de Inversión promedio</t>
  </si>
  <si>
    <t>Información de utilidad</t>
  </si>
  <si>
    <t>EBITDA 12 meses</t>
  </si>
  <si>
    <t>Gastos Financieros 12 meses</t>
  </si>
  <si>
    <t>Patrimonio promedio</t>
  </si>
  <si>
    <t>Activo promedio</t>
  </si>
  <si>
    <t>PI promedio</t>
  </si>
  <si>
    <t>Ingresos Netos (resultado ejercicio)</t>
  </si>
  <si>
    <t>Número acciones</t>
  </si>
  <si>
    <t>Patrimonio</t>
  </si>
  <si>
    <t>Resultados por  Propiedad Trimestral</t>
  </si>
  <si>
    <t>Corporativo</t>
  </si>
  <si>
    <t>Marina</t>
  </si>
  <si>
    <t>Blvd</t>
  </si>
  <si>
    <t>Amma</t>
  </si>
  <si>
    <t>Total</t>
  </si>
  <si>
    <t>Total Final</t>
  </si>
  <si>
    <t>Ingresos ordinarios</t>
  </si>
  <si>
    <r>
      <t xml:space="preserve">Gasto de administración </t>
    </r>
    <r>
      <rPr>
        <i/>
        <sz val="10"/>
        <color rgb="FF000000"/>
        <rFont val="Aptos Narrow"/>
        <family val="2"/>
        <scheme val="minor"/>
      </rPr>
      <t xml:space="preserve"> </t>
    </r>
  </si>
  <si>
    <t xml:space="preserve">Depreciación y amortización </t>
  </si>
  <si>
    <t xml:space="preserve">NOI Empresas relacionadas </t>
  </si>
  <si>
    <t>EBITDA Ajustado (NOI)</t>
  </si>
  <si>
    <t>FFO</t>
  </si>
  <si>
    <t>(+) Ingresos Financieros</t>
  </si>
  <si>
    <t>(-) Costos Financieros</t>
  </si>
  <si>
    <t>(-) Impuestos Corrientes</t>
  </si>
  <si>
    <t>(+) FFO empresas relacionadas:</t>
  </si>
  <si>
    <t>FFO Atribuible a:</t>
  </si>
  <si>
    <t xml:space="preserve">FFO participación minoritaria </t>
  </si>
  <si>
    <t xml:space="preserve">FFO participación controladora </t>
  </si>
  <si>
    <t>FFO Ajustado</t>
  </si>
  <si>
    <t xml:space="preserve">Mg FFO </t>
  </si>
  <si>
    <t>Mall Viña</t>
  </si>
  <si>
    <t>EBITDA x mall</t>
  </si>
  <si>
    <t>Total EBITDA Consolidado</t>
  </si>
  <si>
    <t>Total Superficie Arrendable</t>
  </si>
  <si>
    <t>Total Superficie Arrendada</t>
  </si>
  <si>
    <t>% Ocupación Total</t>
  </si>
  <si>
    <t>Superficie Arrendada (Ocupación con torre):</t>
  </si>
  <si>
    <t>% Ocupación con torre:</t>
  </si>
  <si>
    <t>Superficie Arrendable SIN TORRE</t>
  </si>
  <si>
    <t>Superficie Arrendada (Ocupación sin torre):</t>
  </si>
  <si>
    <t>% Ocupación sin torre:</t>
  </si>
  <si>
    <t xml:space="preserve">Total Ventas Locatarios </t>
  </si>
  <si>
    <t>% Ventas Locatarios (sobre total)</t>
  </si>
  <si>
    <t>Activos libres de gravámenes</t>
  </si>
  <si>
    <t>ROE (Sin FV)</t>
  </si>
  <si>
    <t>ROE (Sin FV neto de impuesto)</t>
  </si>
  <si>
    <t>Deuda Financiera Neta[1]</t>
  </si>
  <si>
    <t>Deuda Financiera Neta / Patrimonio</t>
  </si>
  <si>
    <t>1,14x</t>
  </si>
  <si>
    <t>DFN Sin Garantías</t>
  </si>
  <si>
    <t>3,6x</t>
  </si>
  <si>
    <t>Grupo Marina - EEFF Trimestrales - Covenants 2T2025</t>
  </si>
  <si>
    <t>Activos libres de gravámenes/ DFN Sin Garantías</t>
  </si>
  <si>
    <t>01.07.2025</t>
  </si>
  <si>
    <t>30.09.2025</t>
  </si>
  <si>
    <t>3T2025</t>
  </si>
  <si>
    <t>01.10.2025</t>
  </si>
  <si>
    <t>31.12.2025</t>
  </si>
  <si>
    <t>4T25</t>
  </si>
  <si>
    <t>4T24</t>
  </si>
  <si>
    <t>4T2025</t>
  </si>
  <si>
    <t>Superficie Arrendable CON TORRE</t>
  </si>
  <si>
    <t>MM$</t>
  </si>
  <si>
    <t>GLA m2</t>
  </si>
  <si>
    <t xml:space="preserve">GLA total (m²) </t>
  </si>
  <si>
    <t>EBITDA (CLP millones)</t>
  </si>
  <si>
    <t>GLA sin torres</t>
  </si>
  <si>
    <t>GLA con torres</t>
  </si>
  <si>
    <t>Reconciliación de EBITDA y FFO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</si>
</sst>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#,##0_);\(#,##0\);0_)"/>
    <numFmt numFmtId="167" formatCode="0.0%"/>
    <numFmt numFmtId="168" formatCode="_ * #,##0.00_ ;_ * \-#,##0.00_ ;_ * &quot;-&quot;_ ;_ @_ "/>
    <numFmt numFmtId="169" formatCode="#,##0.0_)%;\(#,##0.0\)%;&quot;-&quot;_)\%;_(@_)"/>
    <numFmt numFmtId="170" formatCode="_ * #,##0.0_ ;_ * \-#,##0.0_ ;_ * &quot;-&quot;_ ;_ @_ "/>
    <numFmt numFmtId="171" formatCode="_ * #,##0.000_ ;_ * \-#,##0.000_ ;_ * &quot;-&quot;_ ;_ @_ "/>
    <numFmt numFmtId="172" formatCode="#,##0;\(#,##0\)"/>
    <numFmt numFmtId="173" formatCode="0.000%"/>
    <numFmt numFmtId="174" formatCode="0.0000%"/>
    <numFmt numFmtId="175" formatCode="_ * #,##0.0000_ ;_ * \-#,##0.0000_ ;_ * &quot;-&quot;_ ;_ @_ "/>
    <numFmt numFmtId="176" formatCode="0.0"/>
  </numFmts>
  <fonts count="3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u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sz val="10"/>
      <name val="Arial"/>
      <family val="2"/>
    </font>
    <font>
      <b/>
      <sz val="10"/>
      <color rgb="FF363636"/>
      <name val="Aptos Narrow"/>
      <family val="2"/>
      <scheme val="minor"/>
    </font>
    <font>
      <sz val="10"/>
      <color rgb="FF363636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color rgb="FFFFFFFF"/>
      <name val="Calibri"/>
      <family val="2"/>
    </font>
    <font>
      <b/>
      <sz val="10"/>
      <color rgb="FFFFFFFF"/>
      <name val="Aptos Narrow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sz val="8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Calibri"/>
      <family val="2"/>
    </font>
    <font>
      <sz val="6"/>
      <color rgb="FF706F6F"/>
      <name val="Arial"/>
      <family val="2"/>
    </font>
    <font>
      <sz val="11"/>
      <color theme="1"/>
      <name val="Aptos Display"/>
      <family val="2"/>
      <scheme val="major"/>
    </font>
    <font>
      <b/>
      <sz val="10"/>
      <color rgb="FF000000"/>
      <name val="Aptos Display"/>
      <family val="2"/>
      <scheme val="major"/>
    </font>
    <font>
      <b/>
      <sz val="9"/>
      <color rgb="FFFFFFFF"/>
      <name val="Aptos Display"/>
      <family val="2"/>
      <scheme val="major"/>
    </font>
    <font>
      <sz val="9"/>
      <color theme="1"/>
      <name val="Aptos Display"/>
      <family val="2"/>
      <scheme val="major"/>
    </font>
    <font>
      <sz val="9"/>
      <color rgb="FF000000"/>
      <name val="Aptos Display"/>
      <family val="2"/>
      <scheme val="major"/>
    </font>
    <font>
      <sz val="8"/>
      <name val="Aptos Narrow"/>
      <family val="2"/>
      <scheme val="minor"/>
    </font>
    <font>
      <sz val="11"/>
      <color rgb="FF000000"/>
      <name val="Aptos Narrow"/>
      <family val="2"/>
    </font>
    <font>
      <b/>
      <sz val="11"/>
      <color rgb="FF333399"/>
      <name val="Calibri"/>
      <family val="2"/>
    </font>
    <font>
      <sz val="16"/>
      <color theme="1"/>
      <name val="Aptos Narrow"/>
      <family val="2"/>
      <scheme val="minor"/>
    </font>
    <font>
      <sz val="16"/>
      <color rgb="FF706F6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6365D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 applyBorder="0">
      <alignment wrapText="1"/>
    </xf>
    <xf numFmtId="0" fontId="15" fillId="0" borderId="0" applyBorder="0">
      <alignment wrapText="1"/>
    </xf>
    <xf numFmtId="0" fontId="16" fillId="0" borderId="0" applyBorder="0">
      <alignment wrapText="1"/>
    </xf>
    <xf numFmtId="0" fontId="17" fillId="0" borderId="0" applyBorder="0">
      <alignment wrapText="1"/>
    </xf>
    <xf numFmtId="0" fontId="18" fillId="0" borderId="0" applyBorder="0">
      <alignment wrapText="1"/>
    </xf>
    <xf numFmtId="0" fontId="1" fillId="0" borderId="0"/>
    <xf numFmtId="0" fontId="1" fillId="0" borderId="0"/>
  </cellStyleXfs>
  <cellXfs count="17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vertical="top" wrapText="1"/>
    </xf>
    <xf numFmtId="0" fontId="10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 wrapText="1"/>
    </xf>
    <xf numFmtId="0" fontId="12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center" wrapText="1"/>
    </xf>
    <xf numFmtId="0" fontId="6" fillId="0" borderId="0" xfId="0" applyFont="1" applyAlignment="1">
      <alignment wrapText="1"/>
    </xf>
    <xf numFmtId="169" fontId="6" fillId="5" borderId="0" xfId="0" applyNumberFormat="1" applyFont="1" applyFill="1" applyAlignment="1">
      <alignment horizontal="right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41" fontId="6" fillId="0" borderId="0" xfId="1" applyFont="1" applyBorder="1" applyAlignment="1">
      <alignment wrapText="1"/>
    </xf>
    <xf numFmtId="168" fontId="6" fillId="0" borderId="0" xfId="1" applyNumberFormat="1" applyFont="1" applyBorder="1" applyAlignment="1">
      <alignment wrapText="1"/>
    </xf>
    <xf numFmtId="41" fontId="2" fillId="0" borderId="0" xfId="1" applyFont="1"/>
    <xf numFmtId="3" fontId="2" fillId="0" borderId="0" xfId="0" applyNumberFormat="1" applyFont="1"/>
    <xf numFmtId="167" fontId="6" fillId="5" borderId="0" xfId="2" applyNumberFormat="1" applyFont="1" applyFill="1" applyAlignment="1">
      <alignment horizontal="right" wrapText="1"/>
    </xf>
    <xf numFmtId="171" fontId="2" fillId="0" borderId="0" xfId="1" applyNumberFormat="1" applyFont="1"/>
    <xf numFmtId="0" fontId="4" fillId="0" borderId="0" xfId="0" applyFont="1"/>
    <xf numFmtId="41" fontId="2" fillId="0" borderId="0" xfId="3" applyFont="1" applyAlignment="1">
      <alignment horizontal="right" vertical="center" wrapText="1"/>
    </xf>
    <xf numFmtId="41" fontId="2" fillId="0" borderId="0" xfId="3" applyFont="1" applyBorder="1" applyAlignment="1">
      <alignment horizontal="right" vertical="center" wrapText="1"/>
    </xf>
    <xf numFmtId="3" fontId="5" fillId="0" borderId="0" xfId="0" applyNumberFormat="1" applyFont="1"/>
    <xf numFmtId="167" fontId="2" fillId="0" borderId="0" xfId="2" applyNumberFormat="1" applyFont="1"/>
    <xf numFmtId="170" fontId="5" fillId="0" borderId="0" xfId="1" applyNumberFormat="1" applyFont="1"/>
    <xf numFmtId="0" fontId="2" fillId="0" borderId="0" xfId="0" applyFont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1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13" fillId="8" borderId="0" xfId="0" applyFont="1" applyFill="1" applyAlignment="1">
      <alignment wrapText="1"/>
    </xf>
    <xf numFmtId="41" fontId="6" fillId="0" borderId="0" xfId="1" applyFont="1" applyBorder="1" applyAlignment="1">
      <alignment vertical="center" wrapText="1"/>
    </xf>
    <xf numFmtId="41" fontId="13" fillId="4" borderId="0" xfId="1" applyFont="1" applyFill="1" applyBorder="1" applyAlignment="1">
      <alignment wrapText="1"/>
    </xf>
    <xf numFmtId="172" fontId="6" fillId="0" borderId="0" xfId="1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1" fontId="2" fillId="0" borderId="0" xfId="0" applyNumberFormat="1" applyFont="1"/>
    <xf numFmtId="167" fontId="4" fillId="0" borderId="0" xfId="2" applyNumberFormat="1" applyFont="1" applyBorder="1" applyAlignment="1">
      <alignment vertical="center"/>
    </xf>
    <xf numFmtId="0" fontId="4" fillId="2" borderId="0" xfId="0" applyFont="1" applyFill="1"/>
    <xf numFmtId="41" fontId="4" fillId="2" borderId="0" xfId="1" applyFont="1" applyFill="1"/>
    <xf numFmtId="173" fontId="2" fillId="7" borderId="5" xfId="2" applyNumberFormat="1" applyFont="1" applyFill="1" applyBorder="1"/>
    <xf numFmtId="41" fontId="4" fillId="0" borderId="0" xfId="0" applyNumberFormat="1" applyFont="1"/>
    <xf numFmtId="41" fontId="5" fillId="0" borderId="0" xfId="2" applyNumberFormat="1" applyFont="1" applyAlignment="1">
      <alignment wrapText="1"/>
    </xf>
    <xf numFmtId="41" fontId="2" fillId="0" borderId="0" xfId="0" applyNumberFormat="1" applyFont="1" applyAlignment="1">
      <alignment horizontal="center" vertical="center"/>
    </xf>
    <xf numFmtId="9" fontId="2" fillId="0" borderId="0" xfId="2" applyFont="1"/>
    <xf numFmtId="0" fontId="13" fillId="6" borderId="8" xfId="0" applyFont="1" applyFill="1" applyBorder="1" applyAlignment="1">
      <alignment vertical="center" wrapText="1"/>
    </xf>
    <xf numFmtId="41" fontId="2" fillId="0" borderId="0" xfId="1" applyFont="1" applyBorder="1"/>
    <xf numFmtId="0" fontId="19" fillId="0" borderId="0" xfId="0" applyFont="1" applyAlignment="1">
      <alignment horizontal="justify" vertical="center"/>
    </xf>
    <xf numFmtId="10" fontId="2" fillId="0" borderId="0" xfId="0" applyNumberFormat="1" applyFont="1"/>
    <xf numFmtId="0" fontId="13" fillId="6" borderId="3" xfId="0" applyFont="1" applyFill="1" applyBorder="1" applyAlignment="1">
      <alignment horizontal="center" vertical="center" wrapText="1"/>
    </xf>
    <xf numFmtId="41" fontId="4" fillId="0" borderId="0" xfId="1" applyFont="1" applyAlignment="1">
      <alignment vertical="center"/>
    </xf>
    <xf numFmtId="167" fontId="4" fillId="0" borderId="0" xfId="2" applyNumberFormat="1" applyFont="1" applyAlignment="1">
      <alignment vertical="center"/>
    </xf>
    <xf numFmtId="41" fontId="6" fillId="0" borderId="0" xfId="1" applyFont="1" applyAlignment="1">
      <alignment wrapText="1"/>
    </xf>
    <xf numFmtId="168" fontId="6" fillId="0" borderId="0" xfId="1" applyNumberFormat="1" applyFont="1" applyAlignment="1">
      <alignment wrapText="1"/>
    </xf>
    <xf numFmtId="172" fontId="6" fillId="0" borderId="0" xfId="1" applyNumberFormat="1" applyFont="1" applyAlignment="1">
      <alignment vertical="center" wrapText="1"/>
    </xf>
    <xf numFmtId="41" fontId="6" fillId="0" borderId="0" xfId="1" applyFont="1" applyAlignment="1">
      <alignment vertical="center" wrapText="1"/>
    </xf>
    <xf numFmtId="41" fontId="13" fillId="4" borderId="0" xfId="1" applyFont="1" applyFill="1" applyAlignment="1">
      <alignment wrapText="1"/>
    </xf>
    <xf numFmtId="0" fontId="13" fillId="6" borderId="8" xfId="0" applyFont="1" applyFill="1" applyBorder="1" applyAlignment="1">
      <alignment horizontal="center" vertical="center" wrapText="1"/>
    </xf>
    <xf numFmtId="172" fontId="2" fillId="0" borderId="0" xfId="0" applyNumberFormat="1" applyFont="1"/>
    <xf numFmtId="0" fontId="6" fillId="0" borderId="4" xfId="0" applyFont="1" applyBorder="1" applyAlignment="1">
      <alignment vertical="center" wrapText="1"/>
    </xf>
    <xf numFmtId="41" fontId="2" fillId="0" borderId="5" xfId="1" applyFont="1" applyBorder="1"/>
    <xf numFmtId="0" fontId="13" fillId="6" borderId="12" xfId="0" applyFont="1" applyFill="1" applyBorder="1" applyAlignment="1">
      <alignment vertical="center" wrapText="1"/>
    </xf>
    <xf numFmtId="172" fontId="13" fillId="6" borderId="12" xfId="0" applyNumberFormat="1" applyFont="1" applyFill="1" applyBorder="1" applyAlignment="1">
      <alignment vertical="center" wrapText="1"/>
    </xf>
    <xf numFmtId="41" fontId="13" fillId="6" borderId="11" xfId="1" applyFont="1" applyFill="1" applyBorder="1" applyAlignment="1">
      <alignment vertical="center" wrapText="1"/>
    </xf>
    <xf numFmtId="41" fontId="13" fillId="6" borderId="12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wrapText="1"/>
    </xf>
    <xf numFmtId="9" fontId="5" fillId="0" borderId="0" xfId="2" applyFont="1" applyAlignment="1">
      <alignment wrapText="1"/>
    </xf>
    <xf numFmtId="167" fontId="2" fillId="0" borderId="0" xfId="0" applyNumberFormat="1" applyFont="1"/>
    <xf numFmtId="167" fontId="5" fillId="0" borderId="0" xfId="2" applyNumberFormat="1" applyFont="1" applyAlignment="1">
      <alignment wrapText="1"/>
    </xf>
    <xf numFmtId="167" fontId="5" fillId="5" borderId="0" xfId="2" applyNumberFormat="1" applyFont="1" applyFill="1" applyAlignment="1">
      <alignment wrapText="1"/>
    </xf>
    <xf numFmtId="9" fontId="6" fillId="0" borderId="0" xfId="2" applyFont="1" applyBorder="1" applyAlignment="1">
      <alignment wrapText="1"/>
    </xf>
    <xf numFmtId="167" fontId="13" fillId="8" borderId="0" xfId="2" applyNumberFormat="1" applyFont="1" applyFill="1" applyBorder="1" applyAlignment="1">
      <alignment wrapText="1"/>
    </xf>
    <xf numFmtId="0" fontId="22" fillId="0" borderId="0" xfId="0" applyFont="1"/>
    <xf numFmtId="0" fontId="13" fillId="4" borderId="0" xfId="0" applyFont="1" applyFill="1" applyAlignment="1">
      <alignment horizontal="left" vertical="center"/>
    </xf>
    <xf numFmtId="3" fontId="2" fillId="0" borderId="0" xfId="0" applyNumberFormat="1" applyFont="1" applyAlignment="1">
      <alignment vertical="center"/>
    </xf>
    <xf numFmtId="41" fontId="2" fillId="0" borderId="0" xfId="1" applyFont="1" applyAlignment="1">
      <alignment vertical="center" wrapText="1"/>
    </xf>
    <xf numFmtId="41" fontId="2" fillId="0" borderId="0" xfId="1" applyFont="1" applyAlignment="1">
      <alignment vertical="center"/>
    </xf>
    <xf numFmtId="167" fontId="2" fillId="0" borderId="0" xfId="2" applyNumberFormat="1" applyFont="1" applyFill="1"/>
    <xf numFmtId="10" fontId="2" fillId="0" borderId="0" xfId="2" applyNumberFormat="1" applyFont="1"/>
    <xf numFmtId="9" fontId="2" fillId="0" borderId="0" xfId="0" applyNumberFormat="1" applyFont="1"/>
    <xf numFmtId="170" fontId="2" fillId="0" borderId="0" xfId="1" applyNumberFormat="1" applyFont="1"/>
    <xf numFmtId="41" fontId="2" fillId="0" borderId="0" xfId="1" applyFont="1" applyFill="1"/>
    <xf numFmtId="174" fontId="2" fillId="0" borderId="0" xfId="1" applyNumberFormat="1" applyFont="1" applyAlignment="1">
      <alignment horizontal="center" vertical="center"/>
    </xf>
    <xf numFmtId="41" fontId="6" fillId="0" borderId="0" xfId="1" applyFont="1" applyFill="1" applyBorder="1" applyAlignment="1">
      <alignment wrapText="1"/>
    </xf>
    <xf numFmtId="41" fontId="6" fillId="0" borderId="0" xfId="1" applyFont="1" applyFill="1" applyAlignment="1">
      <alignment wrapText="1"/>
    </xf>
    <xf numFmtId="168" fontId="6" fillId="0" borderId="0" xfId="1" applyNumberFormat="1" applyFont="1" applyFill="1" applyBorder="1" applyAlignment="1">
      <alignment wrapText="1"/>
    </xf>
    <xf numFmtId="168" fontId="6" fillId="0" borderId="0" xfId="1" applyNumberFormat="1" applyFont="1" applyFill="1" applyAlignment="1">
      <alignment wrapText="1"/>
    </xf>
    <xf numFmtId="169" fontId="6" fillId="0" borderId="0" xfId="0" applyNumberFormat="1" applyFont="1" applyAlignment="1">
      <alignment horizontal="right" wrapText="1"/>
    </xf>
    <xf numFmtId="167" fontId="6" fillId="0" borderId="0" xfId="2" applyNumberFormat="1" applyFont="1" applyFill="1" applyAlignment="1">
      <alignment horizontal="right" wrapText="1"/>
    </xf>
    <xf numFmtId="41" fontId="2" fillId="0" borderId="0" xfId="3" applyFont="1" applyFill="1" applyBorder="1" applyAlignment="1">
      <alignment horizontal="right" vertical="center" wrapText="1"/>
    </xf>
    <xf numFmtId="9" fontId="11" fillId="0" borderId="0" xfId="0" applyNumberFormat="1" applyFont="1"/>
    <xf numFmtId="175" fontId="11" fillId="0" borderId="0" xfId="1" applyNumberFormat="1" applyFont="1"/>
    <xf numFmtId="9" fontId="2" fillId="0" borderId="0" xfId="0" applyNumberFormat="1" applyFont="1" applyAlignment="1">
      <alignment vertical="center"/>
    </xf>
    <xf numFmtId="0" fontId="20" fillId="3" borderId="11" xfId="0" applyFont="1" applyFill="1" applyBorder="1"/>
    <xf numFmtId="0" fontId="20" fillId="3" borderId="0" xfId="0" applyFont="1" applyFill="1"/>
    <xf numFmtId="0" fontId="20" fillId="2" borderId="11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0" fontId="20" fillId="7" borderId="11" xfId="0" applyFont="1" applyFill="1" applyBorder="1" applyAlignment="1">
      <alignment horizontal="center"/>
    </xf>
    <xf numFmtId="0" fontId="20" fillId="9" borderId="11" xfId="0" applyFont="1" applyFill="1" applyBorder="1" applyAlignment="1">
      <alignment horizontal="center"/>
    </xf>
    <xf numFmtId="41" fontId="20" fillId="3" borderId="11" xfId="1" applyFont="1" applyFill="1" applyBorder="1"/>
    <xf numFmtId="41" fontId="20" fillId="3" borderId="11" xfId="0" applyNumberFormat="1" applyFont="1" applyFill="1" applyBorder="1"/>
    <xf numFmtId="41" fontId="20" fillId="3" borderId="0" xfId="0" applyNumberFormat="1" applyFont="1" applyFill="1"/>
    <xf numFmtId="0" fontId="21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4" fillId="4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0" fillId="3" borderId="0" xfId="0" applyFill="1" applyAlignment="1">
      <alignment horizontal="center"/>
    </xf>
    <xf numFmtId="41" fontId="0" fillId="3" borderId="0" xfId="0" applyNumberFormat="1" applyFill="1"/>
    <xf numFmtId="9" fontId="6" fillId="0" borderId="0" xfId="2" applyFont="1" applyAlignment="1">
      <alignment wrapText="1"/>
    </xf>
    <xf numFmtId="167" fontId="13" fillId="8" borderId="0" xfId="2" applyNumberFormat="1" applyFont="1" applyFill="1" applyAlignment="1">
      <alignment wrapText="1"/>
    </xf>
    <xf numFmtId="41" fontId="2" fillId="0" borderId="0" xfId="1" applyFont="1" applyFill="1" applyAlignment="1">
      <alignment vertical="center" wrapText="1"/>
    </xf>
    <xf numFmtId="167" fontId="2" fillId="0" borderId="0" xfId="0" applyNumberFormat="1" applyFont="1" applyAlignment="1">
      <alignment vertical="center"/>
    </xf>
    <xf numFmtId="167" fontId="5" fillId="0" borderId="0" xfId="2" applyNumberFormat="1" applyFont="1" applyAlignment="1">
      <alignment vertical="center"/>
    </xf>
    <xf numFmtId="0" fontId="10" fillId="0" borderId="0" xfId="0" applyFont="1" applyAlignment="1">
      <alignment vertical="top" wrapText="1"/>
    </xf>
    <xf numFmtId="41" fontId="4" fillId="0" borderId="0" xfId="1" applyFont="1" applyFill="1" applyAlignment="1">
      <alignment vertical="center"/>
    </xf>
    <xf numFmtId="4" fontId="25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167" fontId="6" fillId="0" borderId="0" xfId="2" applyNumberFormat="1" applyFont="1" applyAlignment="1">
      <alignment wrapText="1"/>
    </xf>
    <xf numFmtId="1" fontId="4" fillId="0" borderId="0" xfId="1" applyNumberFormat="1" applyFont="1"/>
    <xf numFmtId="9" fontId="4" fillId="0" borderId="0" xfId="2" applyFont="1"/>
    <xf numFmtId="4" fontId="25" fillId="0" borderId="0" xfId="0" applyNumberFormat="1" applyFont="1"/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176" fontId="0" fillId="0" borderId="0" xfId="0" applyNumberFormat="1"/>
    <xf numFmtId="0" fontId="28" fillId="6" borderId="13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vertical="center" wrapText="1"/>
    </xf>
    <xf numFmtId="0" fontId="23" fillId="0" borderId="0" xfId="0" applyFont="1"/>
    <xf numFmtId="0" fontId="29" fillId="3" borderId="0" xfId="0" applyFont="1" applyFill="1" applyAlignment="1">
      <alignment vertical="center" wrapText="1"/>
    </xf>
    <xf numFmtId="0" fontId="23" fillId="3" borderId="0" xfId="0" applyFont="1" applyFill="1"/>
    <xf numFmtId="3" fontId="30" fillId="3" borderId="0" xfId="1" applyNumberFormat="1" applyFont="1" applyFill="1" applyAlignment="1">
      <alignment horizontal="center" vertical="center" wrapText="1"/>
    </xf>
    <xf numFmtId="0" fontId="32" fillId="5" borderId="0" xfId="0" applyFont="1" applyFill="1" applyAlignment="1">
      <alignment vertical="center" wrapText="1"/>
    </xf>
    <xf numFmtId="0" fontId="33" fillId="5" borderId="0" xfId="0" applyFont="1" applyFill="1" applyAlignment="1">
      <alignment vertical="center" wrapText="1"/>
    </xf>
    <xf numFmtId="41" fontId="2" fillId="0" borderId="0" xfId="3" applyFont="1" applyFill="1" applyAlignment="1">
      <alignment horizontal="right" vertical="center" wrapText="1"/>
    </xf>
    <xf numFmtId="170" fontId="6" fillId="0" borderId="0" xfId="1" applyNumberFormat="1" applyFont="1" applyAlignment="1">
      <alignment wrapText="1"/>
    </xf>
    <xf numFmtId="41" fontId="4" fillId="0" borderId="0" xfId="2" applyNumberFormat="1" applyFont="1" applyAlignment="1">
      <alignment horizontal="center" vertical="center" wrapText="1"/>
    </xf>
    <xf numFmtId="41" fontId="34" fillId="0" borderId="0" xfId="1" applyFont="1"/>
    <xf numFmtId="4" fontId="35" fillId="0" borderId="0" xfId="0" applyNumberFormat="1" applyFont="1"/>
    <xf numFmtId="0" fontId="34" fillId="0" borderId="0" xfId="0" applyFont="1"/>
    <xf numFmtId="174" fontId="2" fillId="0" borderId="0" xfId="0" applyNumberFormat="1" applyFont="1"/>
    <xf numFmtId="171" fontId="2" fillId="0" borderId="0" xfId="1" applyNumberFormat="1" applyFont="1" applyFill="1"/>
    <xf numFmtId="10" fontId="2" fillId="0" borderId="0" xfId="0" applyNumberFormat="1" applyFont="1" applyAlignment="1">
      <alignment vertical="center"/>
    </xf>
    <xf numFmtId="9" fontId="0" fillId="3" borderId="0" xfId="2" applyFont="1" applyFill="1"/>
    <xf numFmtId="41" fontId="13" fillId="4" borderId="0" xfId="1" applyFont="1" applyFill="1" applyAlignment="1">
      <alignment horizontal="left" vertical="center" wrapText="1"/>
    </xf>
    <xf numFmtId="41" fontId="2" fillId="3" borderId="0" xfId="1" applyFont="1" applyFill="1" applyBorder="1" applyAlignment="1">
      <alignment vertical="top" wrapText="1"/>
    </xf>
    <xf numFmtId="41" fontId="23" fillId="3" borderId="0" xfId="1" applyFont="1" applyFill="1" applyBorder="1" applyAlignment="1">
      <alignment vertical="top" wrapText="1"/>
    </xf>
    <xf numFmtId="41" fontId="21" fillId="4" borderId="0" xfId="1" applyFont="1" applyFill="1" applyAlignment="1">
      <alignment horizontal="left" vertical="center" wrapText="1"/>
    </xf>
    <xf numFmtId="0" fontId="13" fillId="4" borderId="0" xfId="0" applyFont="1" applyFill="1" applyAlignment="1">
      <alignment horizontal="center" vertical="center" wrapText="1"/>
    </xf>
    <xf numFmtId="41" fontId="2" fillId="0" borderId="4" xfId="0" applyNumberFormat="1" applyFont="1" applyBorder="1"/>
    <xf numFmtId="41" fontId="2" fillId="0" borderId="4" xfId="1" applyFont="1" applyBorder="1"/>
    <xf numFmtId="0" fontId="13" fillId="4" borderId="2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70" fontId="13" fillId="4" borderId="0" xfId="1" applyNumberFormat="1" applyFont="1" applyFill="1" applyAlignment="1">
      <alignment horizontal="left" vertical="center" wrapText="1"/>
    </xf>
    <xf numFmtId="41" fontId="2" fillId="2" borderId="0" xfId="1" applyFont="1" applyFill="1" applyAlignment="1">
      <alignment horizontal="center"/>
    </xf>
    <xf numFmtId="0" fontId="13" fillId="4" borderId="0" xfId="0" applyFont="1" applyFill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</cellXfs>
  <cellStyles count="14">
    <cellStyle name="Heading 1" xfId="9" xr:uid="{AA1391DE-D43A-4B2C-A1B1-F3EE18BAFAEA}"/>
    <cellStyle name="Heading 2" xfId="10" xr:uid="{594B09B2-0382-4AAC-BE49-60F5A13B5F1C}"/>
    <cellStyle name="Heading 3" xfId="11" xr:uid="{FD248B15-2CE5-491E-9560-2B30296B9905}"/>
    <cellStyle name="Millares [0]" xfId="1" builtinId="6"/>
    <cellStyle name="Millares [0] 2" xfId="3" xr:uid="{18070CF0-A884-4F53-A9F8-0F4E09A7BA90}"/>
    <cellStyle name="Millares [0] 3" xfId="6" xr:uid="{0964B6EB-D81B-469A-AD35-6342F9AA32E6}"/>
    <cellStyle name="Millares 2 3" xfId="5" xr:uid="{C89F91B9-3867-4AEB-9E32-69833E6563D5}"/>
    <cellStyle name="Normal" xfId="0" builtinId="0"/>
    <cellStyle name="Normal 2" xfId="4" xr:uid="{94D077CE-17B3-4430-A039-F6A37661F826}"/>
    <cellStyle name="Normal 2 2" xfId="8" xr:uid="{E15436E2-41EF-4E55-8CEE-31FC15DFE8E2}"/>
    <cellStyle name="Normal 24" xfId="12" xr:uid="{306DEDEE-FC3E-43C0-9DEE-46BE695CD7E1}"/>
    <cellStyle name="Normal 3 4" xfId="13" xr:uid="{EF1999C8-D1F6-4AD3-8958-917D8B04F376}"/>
    <cellStyle name="Porcentaje" xfId="2" builtinId="5"/>
    <cellStyle name="Table (Normal)" xfId="7" xr:uid="{CE49D23D-115C-467C-9722-D8D1B9B47322}"/>
  </cellStyles>
  <dxfs count="0"/>
  <tableStyles count="0" defaultTableStyle="TableStyleMedium2" defaultPivotStyle="PivotStyleLight16"/>
  <colors>
    <mruColors>
      <color rgb="FF1248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GrupoMarina-FinanzasCorporativas/Documentos%20compartidos/Finanzas%20Corporativas/Finanzas%20Corporativas/08.%20An&#225;lisis%20varios/20240813%20Dividendos%20Peers.xlsx" TargetMode="External"/><Relationship Id="rId2" Type="http://schemas.openxmlformats.org/officeDocument/2006/relationships/externalLinkPath" Target="https://grupomallcenter.sharepoint.com/sites/GrupoMarina-FinanzasCorporativas/Documentos%20compartidos/Finanzas%20Corporativas/Finanzas%20Corporativas/08.%20An&#225;lisis%20varios/20240813%20Dividendos%20Peers.xlsx" TargetMode="External"/><Relationship Id="rId1" Type="http://schemas.openxmlformats.org/officeDocument/2006/relationships/externalLinkPath" Target="/sites/GrupoMarina-FinanzasCorporativas/Documentos%20compartidos/Finanzas%20Corporativas/Finanzas%20Corporativas/08.%20An&#225;lisis%20varios/20240813%20Dividendos%20Pe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GM"/>
      <sheetName val="GM2"/>
      <sheetName val="PARAUCO"/>
      <sheetName val="CENCOMALLS"/>
      <sheetName val="MALLPLAZA"/>
      <sheetName val="20240813 Dividendos Peers"/>
    </sheetNames>
    <definedNames>
      <definedName name="Number_of_Payments" refersTo="#¡REF!"/>
      <definedName name="Values_Entered" refersTo="#¡REF!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28DE-43D0-478C-96FA-D61AB69F3A2A}">
  <dimension ref="A1"/>
  <sheetViews>
    <sheetView tabSelected="1" view="pageBreakPreview" zoomScale="60" zoomScaleNormal="100" workbookViewId="0">
      <selection activeCell="L1" sqref="L1"/>
    </sheetView>
  </sheetViews>
  <sheetFormatPr baseColWidth="10" defaultRowHeight="14.5" x14ac:dyDescent="0.35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B19E-31ED-40DD-8218-1B66E13995F3}">
  <dimension ref="B2:AD33"/>
  <sheetViews>
    <sheetView showGridLines="0" zoomScale="80" zoomScaleNormal="80" workbookViewId="0">
      <pane xSplit="2" ySplit="6" topLeftCell="Q7" activePane="bottomRight" state="frozen"/>
      <selection pane="topRight" activeCell="C1" sqref="C1"/>
      <selection pane="bottomLeft" activeCell="A7" sqref="A7"/>
      <selection pane="bottomRight" activeCell="Z13" sqref="Z13"/>
    </sheetView>
  </sheetViews>
  <sheetFormatPr baseColWidth="10" defaultColWidth="10.81640625" defaultRowHeight="13" x14ac:dyDescent="0.3"/>
  <cols>
    <col min="1" max="1" width="6.26953125" style="11" customWidth="1"/>
    <col min="2" max="2" width="40" style="11" bestFit="1" customWidth="1"/>
    <col min="3" max="3" width="11" style="11" customWidth="1"/>
    <col min="4" max="5" width="10.81640625" style="11" customWidth="1"/>
    <col min="6" max="7" width="11" style="11" customWidth="1"/>
    <col min="8" max="8" width="12.26953125" style="11" customWidth="1"/>
    <col min="9" max="10" width="11" style="11" customWidth="1"/>
    <col min="11" max="11" width="12.81640625" style="11" customWidth="1"/>
    <col min="12" max="14" width="11" style="11" customWidth="1"/>
    <col min="15" max="15" width="10.81640625" style="11" customWidth="1"/>
    <col min="16" max="16" width="12" style="11" customWidth="1"/>
    <col min="17" max="17" width="11.7265625" style="11" customWidth="1"/>
    <col min="18" max="18" width="12.1796875" style="11" customWidth="1"/>
    <col min="19" max="20" width="10.81640625" style="11" customWidth="1"/>
    <col min="21" max="21" width="10.26953125" style="11" customWidth="1"/>
    <col min="22" max="23" width="14.1796875" style="11" customWidth="1"/>
    <col min="24" max="24" width="10.81640625" style="11"/>
    <col min="25" max="25" width="12.26953125" style="11" bestFit="1" customWidth="1"/>
    <col min="26" max="26" width="10.81640625" style="11" customWidth="1"/>
    <col min="27" max="27" width="12.36328125" style="11" customWidth="1"/>
    <col min="28" max="28" width="11.26953125" style="11" customWidth="1"/>
    <col min="29" max="30" width="11.26953125" style="11" bestFit="1" customWidth="1"/>
    <col min="31" max="16384" width="10.81640625" style="11"/>
  </cols>
  <sheetData>
    <row r="2" spans="2:30" ht="16.5" customHeight="1" x14ac:dyDescent="0.3">
      <c r="B2" s="17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2:30" x14ac:dyDescent="0.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2:30" s="12" customFormat="1" x14ac:dyDescent="0.3">
      <c r="B4" s="4" t="s">
        <v>0</v>
      </c>
      <c r="C4" s="9" t="s">
        <v>74</v>
      </c>
      <c r="D4" s="9" t="s">
        <v>75</v>
      </c>
      <c r="E4" s="9" t="s">
        <v>76</v>
      </c>
      <c r="F4" s="9" t="s">
        <v>77</v>
      </c>
      <c r="G4" s="9" t="s">
        <v>78</v>
      </c>
      <c r="H4" s="9" t="s">
        <v>79</v>
      </c>
      <c r="I4" s="9" t="s">
        <v>80</v>
      </c>
      <c r="J4" s="9" t="s">
        <v>81</v>
      </c>
      <c r="K4" s="9" t="s">
        <v>82</v>
      </c>
      <c r="L4" s="9" t="s">
        <v>83</v>
      </c>
      <c r="M4" s="9" t="s">
        <v>84</v>
      </c>
      <c r="N4" s="9" t="s">
        <v>85</v>
      </c>
      <c r="O4" s="9" t="s">
        <v>86</v>
      </c>
      <c r="P4" s="9" t="s">
        <v>87</v>
      </c>
      <c r="Q4" s="9" t="s">
        <v>88</v>
      </c>
      <c r="R4" s="9" t="s">
        <v>89</v>
      </c>
      <c r="S4" s="9" t="s">
        <v>90</v>
      </c>
      <c r="T4" s="9" t="s">
        <v>91</v>
      </c>
      <c r="U4" s="9" t="s">
        <v>92</v>
      </c>
      <c r="V4" s="9" t="s">
        <v>93</v>
      </c>
      <c r="W4" s="9" t="s">
        <v>94</v>
      </c>
      <c r="X4" s="9" t="s">
        <v>95</v>
      </c>
      <c r="Y4" s="9" t="s">
        <v>96</v>
      </c>
      <c r="Z4" s="9" t="s">
        <v>97</v>
      </c>
      <c r="AA4" s="9" t="s">
        <v>98</v>
      </c>
      <c r="AB4" s="9" t="s">
        <v>99</v>
      </c>
      <c r="AC4" s="9" t="s">
        <v>278</v>
      </c>
      <c r="AD4" s="9" t="s">
        <v>283</v>
      </c>
    </row>
    <row r="5" spans="2:30" x14ac:dyDescent="0.3">
      <c r="W5" s="44"/>
    </row>
    <row r="6" spans="2:30" s="1" customFormat="1" ht="17.5" customHeight="1" x14ac:dyDescent="0.35">
      <c r="B6" s="17" t="s">
        <v>197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</row>
    <row r="7" spans="2:30" x14ac:dyDescent="0.3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</row>
    <row r="8" spans="2:30" x14ac:dyDescent="0.3">
      <c r="B8" s="46" t="s">
        <v>264</v>
      </c>
      <c r="C8" s="47">
        <f t="shared" ref="C8:N8" si="0">+C9+C10+C11+C12+C13</f>
        <v>76990.995343999981</v>
      </c>
      <c r="D8" s="47">
        <f t="shared" si="0"/>
        <v>70461.364602000001</v>
      </c>
      <c r="E8" s="47">
        <f t="shared" si="0"/>
        <v>79771.400333674843</v>
      </c>
      <c r="F8" s="47">
        <f t="shared" si="0"/>
        <v>95394.524516000005</v>
      </c>
      <c r="G8" s="47">
        <f t="shared" si="0"/>
        <v>84045.007065440004</v>
      </c>
      <c r="H8" s="47">
        <f t="shared" si="0"/>
        <v>15872.921819999996</v>
      </c>
      <c r="I8" s="47">
        <f t="shared" si="0"/>
        <v>25508.359755999998</v>
      </c>
      <c r="J8" s="47">
        <f t="shared" si="0"/>
        <v>103132.81338599999</v>
      </c>
      <c r="K8" s="47">
        <f t="shared" si="0"/>
        <v>66617.589794496613</v>
      </c>
      <c r="L8" s="47">
        <f t="shared" si="0"/>
        <v>70599.912569999986</v>
      </c>
      <c r="M8" s="47">
        <f t="shared" si="0"/>
        <v>132469.22061999998</v>
      </c>
      <c r="N8" s="47">
        <f t="shared" si="0"/>
        <v>161584.69550899998</v>
      </c>
      <c r="O8" s="47">
        <f t="shared" ref="O8:V8" si="1">+O9+O10+O11+O12+O13</f>
        <v>125636.025507</v>
      </c>
      <c r="P8" s="47">
        <f t="shared" si="1"/>
        <v>127177.64653099999</v>
      </c>
      <c r="Q8" s="47">
        <f t="shared" si="1"/>
        <v>120037.61807299999</v>
      </c>
      <c r="R8" s="47">
        <f t="shared" si="1"/>
        <v>160976.650773</v>
      </c>
      <c r="S8" s="47">
        <f t="shared" si="1"/>
        <v>134166.55249438001</v>
      </c>
      <c r="T8" s="47">
        <f t="shared" si="1"/>
        <v>126815.17276999999</v>
      </c>
      <c r="U8" s="47">
        <f t="shared" si="1"/>
        <v>123538.95038600001</v>
      </c>
      <c r="V8" s="47">
        <f t="shared" si="1"/>
        <v>161967.707876</v>
      </c>
      <c r="W8" s="47">
        <f t="shared" ref="W8:AA8" si="2">+W9+W10+W11+W12+W13</f>
        <v>140396.3665279815</v>
      </c>
      <c r="X8" s="47">
        <f t="shared" si="2"/>
        <v>137540.31768599999</v>
      </c>
      <c r="Y8" s="47">
        <f t="shared" si="2"/>
        <v>131079.05567899998</v>
      </c>
      <c r="Z8" s="47">
        <f t="shared" si="2"/>
        <v>181994.94399500004</v>
      </c>
      <c r="AA8" s="47">
        <f t="shared" si="2"/>
        <v>171342.337921</v>
      </c>
      <c r="AB8" s="47">
        <f>+AB9+AB10+AB11+AB12+AB13</f>
        <v>144196.07023785755</v>
      </c>
      <c r="AC8" s="47">
        <f>+AC9+AC10+AC11+AC12+AC13</f>
        <v>133744.05907139421</v>
      </c>
      <c r="AD8" s="47">
        <f>+AD9+AD10+AD11+AD12+AD13</f>
        <v>179318.79270181168</v>
      </c>
    </row>
    <row r="9" spans="2:30" x14ac:dyDescent="0.3">
      <c r="B9" s="11" t="s">
        <v>191</v>
      </c>
      <c r="C9" s="44">
        <v>41131.554323999982</v>
      </c>
      <c r="D9" s="44">
        <v>35956.853695999998</v>
      </c>
      <c r="E9" s="44">
        <v>34593.846687000005</v>
      </c>
      <c r="F9" s="44">
        <v>43314.670448999997</v>
      </c>
      <c r="G9" s="44">
        <v>34476.472501000004</v>
      </c>
      <c r="H9" s="44">
        <v>919.15889800000002</v>
      </c>
      <c r="I9" s="44">
        <v>473.94116700000001</v>
      </c>
      <c r="J9" s="44">
        <v>41285.708316999997</v>
      </c>
      <c r="K9" s="44">
        <v>27010.391916</v>
      </c>
      <c r="L9" s="44">
        <v>21453.518625999994</v>
      </c>
      <c r="M9" s="44">
        <v>49777.784351999995</v>
      </c>
      <c r="N9" s="44">
        <v>62698.366636999992</v>
      </c>
      <c r="O9" s="25">
        <v>45531.043760999994</v>
      </c>
      <c r="P9" s="25">
        <v>44396.972353999998</v>
      </c>
      <c r="Q9" s="25">
        <v>42284.526935000002</v>
      </c>
      <c r="R9" s="25">
        <v>62107.237542999996</v>
      </c>
      <c r="S9" s="25">
        <v>50397.465542860002</v>
      </c>
      <c r="T9" s="25">
        <v>45334.304188000002</v>
      </c>
      <c r="U9" s="25">
        <v>44237.414737000006</v>
      </c>
      <c r="V9" s="25">
        <v>63455.530275999998</v>
      </c>
      <c r="W9" s="25">
        <v>53487.117525000001</v>
      </c>
      <c r="X9" s="25">
        <v>50835.169622999994</v>
      </c>
      <c r="Y9" s="25">
        <v>48325.378889</v>
      </c>
      <c r="Z9" s="25">
        <v>74481.841347000009</v>
      </c>
      <c r="AA9" s="25">
        <v>73638.656530000022</v>
      </c>
      <c r="AB9" s="25">
        <v>55508.679570999993</v>
      </c>
      <c r="AC9" s="25">
        <v>50122.742819419727</v>
      </c>
      <c r="AD9" s="25">
        <v>72108.610522999996</v>
      </c>
    </row>
    <row r="10" spans="2:30" x14ac:dyDescent="0.3">
      <c r="B10" s="11" t="s">
        <v>192</v>
      </c>
      <c r="C10" s="44">
        <v>5664.6046260000003</v>
      </c>
      <c r="D10" s="44">
        <v>4753.8186489999998</v>
      </c>
      <c r="E10" s="44">
        <v>4782.1846029999997</v>
      </c>
      <c r="F10" s="44">
        <v>5585.6914899999992</v>
      </c>
      <c r="G10" s="44">
        <v>4980.2119089999997</v>
      </c>
      <c r="H10" s="44">
        <v>25.819829000000006</v>
      </c>
      <c r="I10" s="44">
        <v>32.262791</v>
      </c>
      <c r="J10" s="44">
        <v>4567.846888</v>
      </c>
      <c r="K10" s="44">
        <v>4119.1775120000002</v>
      </c>
      <c r="L10" s="44">
        <v>2891.3303289999999</v>
      </c>
      <c r="M10" s="44">
        <v>6570.0295969999997</v>
      </c>
      <c r="N10" s="44">
        <v>7030.0043880000003</v>
      </c>
      <c r="O10" s="25">
        <v>7409.4602530000002</v>
      </c>
      <c r="P10" s="25">
        <v>7036.4098460000005</v>
      </c>
      <c r="Q10" s="25">
        <v>6794.115229</v>
      </c>
      <c r="R10" s="25">
        <v>8988.2548810000008</v>
      </c>
      <c r="S10" s="25">
        <v>8811.4986172199988</v>
      </c>
      <c r="T10" s="25">
        <v>7543.619557</v>
      </c>
      <c r="U10" s="25">
        <v>7135.4165329999996</v>
      </c>
      <c r="V10" s="25">
        <v>9626.9018790000009</v>
      </c>
      <c r="W10" s="25">
        <v>8718.1777340000008</v>
      </c>
      <c r="X10" s="25">
        <v>8158.6953190000004</v>
      </c>
      <c r="Y10" s="25">
        <v>7723.6787650000006</v>
      </c>
      <c r="Z10" s="25">
        <v>11683.48929</v>
      </c>
      <c r="AA10" s="25">
        <v>12198.320437999999</v>
      </c>
      <c r="AB10" s="25">
        <v>8957.9642860000004</v>
      </c>
      <c r="AC10" s="25">
        <v>8068.7580003202947</v>
      </c>
      <c r="AD10" s="25">
        <v>11378.833669</v>
      </c>
    </row>
    <row r="11" spans="2:30" x14ac:dyDescent="0.3">
      <c r="B11" s="11" t="s">
        <v>193</v>
      </c>
      <c r="C11" s="25">
        <v>8921.7244810000011</v>
      </c>
      <c r="D11" s="25">
        <v>8757.6853489999994</v>
      </c>
      <c r="E11" s="25">
        <v>8677.1642509999983</v>
      </c>
      <c r="F11" s="25">
        <v>10318.994805</v>
      </c>
      <c r="G11" s="25">
        <v>10701.971732560001</v>
      </c>
      <c r="H11" s="25">
        <v>418.51139799999999</v>
      </c>
      <c r="I11" s="25">
        <v>284.57253700000001</v>
      </c>
      <c r="J11" s="25">
        <v>10811.39618</v>
      </c>
      <c r="K11" s="25">
        <v>7726.0977999999986</v>
      </c>
      <c r="L11" s="25">
        <v>8803.8010729999987</v>
      </c>
      <c r="M11" s="25">
        <v>19375.595375000001</v>
      </c>
      <c r="N11" s="25">
        <v>23805.657947000003</v>
      </c>
      <c r="O11" s="25">
        <v>19164.431601</v>
      </c>
      <c r="P11" s="25">
        <v>19043.943026000001</v>
      </c>
      <c r="Q11" s="25">
        <v>17471.567684000001</v>
      </c>
      <c r="R11" s="25">
        <v>23390.638166000001</v>
      </c>
      <c r="S11" s="25">
        <v>19651.519371000002</v>
      </c>
      <c r="T11" s="25">
        <v>18529.924395999999</v>
      </c>
      <c r="U11" s="25">
        <v>18281.558043000001</v>
      </c>
      <c r="V11" s="25">
        <v>22953.447453000001</v>
      </c>
      <c r="W11" s="25">
        <v>20423.528438981499</v>
      </c>
      <c r="X11" s="25">
        <v>20271</v>
      </c>
      <c r="Y11" s="25">
        <v>19792.197545000003</v>
      </c>
      <c r="Z11" s="25">
        <v>26370.76425</v>
      </c>
      <c r="AA11" s="25">
        <v>25725.661609999999</v>
      </c>
      <c r="AB11" s="25">
        <v>20301.720097857538</v>
      </c>
      <c r="AC11" s="25">
        <v>19066.677802979626</v>
      </c>
      <c r="AD11" s="25">
        <v>25566.103307811685</v>
      </c>
    </row>
    <row r="12" spans="2:30" x14ac:dyDescent="0.3">
      <c r="B12" s="11" t="s">
        <v>194</v>
      </c>
      <c r="C12" s="44">
        <v>21273.111913000004</v>
      </c>
      <c r="D12" s="44">
        <v>20993.006907999999</v>
      </c>
      <c r="E12" s="44">
        <v>19900.204792674835</v>
      </c>
      <c r="F12" s="44">
        <v>23301.167772000001</v>
      </c>
      <c r="G12" s="44">
        <v>19906.350922880003</v>
      </c>
      <c r="H12" s="44">
        <v>9523.4316949999957</v>
      </c>
      <c r="I12" s="44">
        <v>14782.583260999996</v>
      </c>
      <c r="J12" s="44">
        <v>29507.862001000001</v>
      </c>
      <c r="K12" s="44">
        <v>16673.922566496614</v>
      </c>
      <c r="L12" s="44">
        <v>21244.262542000004</v>
      </c>
      <c r="M12" s="44">
        <v>33389.811295999985</v>
      </c>
      <c r="N12" s="44">
        <v>39364.666536999997</v>
      </c>
      <c r="O12" s="25">
        <v>31189.051942000002</v>
      </c>
      <c r="P12" s="25">
        <v>31938.993930999994</v>
      </c>
      <c r="Q12" s="25">
        <v>29074.010115000001</v>
      </c>
      <c r="R12" s="25">
        <v>37451.506739999997</v>
      </c>
      <c r="S12" s="25">
        <v>31028.276167120002</v>
      </c>
      <c r="T12" s="25">
        <v>30012.718632999997</v>
      </c>
      <c r="U12" s="25">
        <v>29060.743053999999</v>
      </c>
      <c r="V12" s="25">
        <v>36717.730343999996</v>
      </c>
      <c r="W12" s="25">
        <v>33026.981910000002</v>
      </c>
      <c r="X12" s="25">
        <v>32471.295917000003</v>
      </c>
      <c r="Y12" s="25">
        <v>30321.987660999999</v>
      </c>
      <c r="Z12" s="25">
        <v>38902.516112000005</v>
      </c>
      <c r="AA12" s="25">
        <v>33665.283485999993</v>
      </c>
      <c r="AB12" s="25">
        <v>32529.381876000007</v>
      </c>
      <c r="AC12" s="25">
        <v>30728.234815283977</v>
      </c>
      <c r="AD12" s="25">
        <v>39640.080805999991</v>
      </c>
    </row>
    <row r="13" spans="2:30" x14ac:dyDescent="0.3">
      <c r="B13" s="11" t="s">
        <v>195</v>
      </c>
      <c r="C13" s="25">
        <v>0</v>
      </c>
      <c r="D13" s="25">
        <v>0</v>
      </c>
      <c r="E13" s="25">
        <v>11818</v>
      </c>
      <c r="F13" s="25">
        <v>12874</v>
      </c>
      <c r="G13" s="25">
        <v>13980</v>
      </c>
      <c r="H13" s="25">
        <v>4986</v>
      </c>
      <c r="I13" s="25">
        <v>9935</v>
      </c>
      <c r="J13" s="25">
        <v>16960</v>
      </c>
      <c r="K13" s="25">
        <v>11088</v>
      </c>
      <c r="L13" s="25">
        <v>16207</v>
      </c>
      <c r="M13" s="25">
        <v>23356</v>
      </c>
      <c r="N13" s="25">
        <v>28686</v>
      </c>
      <c r="O13" s="25">
        <v>22342.037950000002</v>
      </c>
      <c r="P13" s="25">
        <v>24761.327374</v>
      </c>
      <c r="Q13" s="25">
        <v>24413.398109999998</v>
      </c>
      <c r="R13" s="25">
        <v>29039.013443000003</v>
      </c>
      <c r="S13" s="25">
        <v>24277.792796180001</v>
      </c>
      <c r="T13" s="25">
        <v>25394.605995999998</v>
      </c>
      <c r="U13" s="25">
        <v>24823.818018999995</v>
      </c>
      <c r="V13" s="25">
        <v>29214.097924000002</v>
      </c>
      <c r="W13" s="25">
        <v>24740.560919999996</v>
      </c>
      <c r="X13" s="25">
        <v>25804.156826999999</v>
      </c>
      <c r="Y13" s="25">
        <v>24915.812818999999</v>
      </c>
      <c r="Z13" s="25">
        <v>30556.332996000001</v>
      </c>
      <c r="AA13" s="25">
        <v>26114.415856999996</v>
      </c>
      <c r="AB13" s="25">
        <v>26898.324406999996</v>
      </c>
      <c r="AC13" s="25">
        <v>25757.645633390573</v>
      </c>
      <c r="AD13" s="25">
        <v>30625.164395999996</v>
      </c>
    </row>
    <row r="14" spans="2:30" x14ac:dyDescent="0.3"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</row>
    <row r="15" spans="2:30" x14ac:dyDescent="0.3">
      <c r="B15" s="11" t="s">
        <v>196</v>
      </c>
      <c r="C15" s="25">
        <f t="shared" ref="C15:N15" si="3">+C9+C10+C11</f>
        <v>55717.88343099998</v>
      </c>
      <c r="D15" s="25">
        <f t="shared" si="3"/>
        <v>49468.357693999998</v>
      </c>
      <c r="E15" s="25">
        <f t="shared" si="3"/>
        <v>48053.195541000008</v>
      </c>
      <c r="F15" s="25">
        <f t="shared" si="3"/>
        <v>59219.356743999997</v>
      </c>
      <c r="G15" s="25">
        <f>+G9+G10+G11</f>
        <v>50158.656142560001</v>
      </c>
      <c r="H15" s="25">
        <f t="shared" si="3"/>
        <v>1363.490125</v>
      </c>
      <c r="I15" s="25">
        <f t="shared" si="3"/>
        <v>790.77649500000007</v>
      </c>
      <c r="J15" s="25">
        <f t="shared" si="3"/>
        <v>56664.951384999993</v>
      </c>
      <c r="K15" s="25">
        <f t="shared" si="3"/>
        <v>38855.667227999998</v>
      </c>
      <c r="L15" s="25">
        <f t="shared" si="3"/>
        <v>33148.650027999989</v>
      </c>
      <c r="M15" s="25">
        <f t="shared" si="3"/>
        <v>75723.409323999993</v>
      </c>
      <c r="N15" s="25">
        <f t="shared" si="3"/>
        <v>93534.028971999986</v>
      </c>
      <c r="O15" s="25">
        <f>+O9+O10+O11</f>
        <v>72104.935614999995</v>
      </c>
      <c r="P15" s="25">
        <f t="shared" ref="P15:W15" si="4">+P9+P10+P11</f>
        <v>70477.325226000001</v>
      </c>
      <c r="Q15" s="25">
        <f t="shared" si="4"/>
        <v>66550.209847999999</v>
      </c>
      <c r="R15" s="25">
        <f t="shared" si="4"/>
        <v>94486.130590000001</v>
      </c>
      <c r="S15" s="25">
        <f t="shared" si="4"/>
        <v>78860.483531080012</v>
      </c>
      <c r="T15" s="25">
        <f t="shared" si="4"/>
        <v>71407.848140999995</v>
      </c>
      <c r="U15" s="25">
        <f t="shared" si="4"/>
        <v>69654.389313000007</v>
      </c>
      <c r="V15" s="25">
        <f t="shared" si="4"/>
        <v>96035.879608000003</v>
      </c>
      <c r="W15" s="25">
        <f t="shared" si="4"/>
        <v>82628.823697981512</v>
      </c>
      <c r="X15" s="25">
        <f t="shared" ref="X15:AC15" si="5">+X9+X10+X11</f>
        <v>79264.864941999986</v>
      </c>
      <c r="Y15" s="25">
        <f t="shared" si="5"/>
        <v>75841.255199000007</v>
      </c>
      <c r="Z15" s="25">
        <f t="shared" si="5"/>
        <v>112536.09488700001</v>
      </c>
      <c r="AA15" s="25">
        <f t="shared" si="5"/>
        <v>111562.63857800001</v>
      </c>
      <c r="AB15" s="25">
        <f t="shared" si="5"/>
        <v>84768.36395485753</v>
      </c>
      <c r="AC15" s="25">
        <f t="shared" si="5"/>
        <v>77258.178622719657</v>
      </c>
      <c r="AD15" s="25">
        <f>+AD9+AD10+AD11</f>
        <v>109053.54749981168</v>
      </c>
    </row>
    <row r="16" spans="2:30" x14ac:dyDescent="0.3"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0" x14ac:dyDescent="0.3">
      <c r="B17" s="46" t="s">
        <v>265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</row>
    <row r="18" spans="2:30" x14ac:dyDescent="0.3">
      <c r="B18" s="11" t="s">
        <v>191</v>
      </c>
      <c r="C18" s="33">
        <f>+C9/$C$8</f>
        <v>0.53423850594763644</v>
      </c>
      <c r="D18" s="33">
        <f>+D9/$D$8</f>
        <v>0.51030595134087686</v>
      </c>
      <c r="E18" s="33">
        <f>+E9/$E$8</f>
        <v>0.43366227172016303</v>
      </c>
      <c r="F18" s="33">
        <f>+F9/$F$8</f>
        <v>0.45405824567777014</v>
      </c>
      <c r="G18" s="33">
        <f>+G9/$G$8</f>
        <v>0.41021440421981964</v>
      </c>
      <c r="H18" s="33">
        <f>+H9/$H$8</f>
        <v>5.7907353694759155E-2</v>
      </c>
      <c r="I18" s="33">
        <f>+I9/$I$8</f>
        <v>1.8579837023371171E-2</v>
      </c>
      <c r="J18" s="33">
        <f>+J9/$J$8</f>
        <v>0.40031593206400806</v>
      </c>
      <c r="K18" s="33">
        <f>+K9/$K$8</f>
        <v>0.40545435521342404</v>
      </c>
      <c r="L18" s="33">
        <f>+L9/$L$8</f>
        <v>0.30387457781521721</v>
      </c>
      <c r="M18" s="33">
        <f>+M9/$M$8</f>
        <v>0.37576868135121066</v>
      </c>
      <c r="N18" s="33">
        <f>+N9/$N$8</f>
        <v>0.38802169004618264</v>
      </c>
      <c r="O18" s="33">
        <f>+O9/$O$8</f>
        <v>0.36240436273959625</v>
      </c>
      <c r="P18" s="33">
        <f>+P9/$P$8</f>
        <v>0.3490941495224012</v>
      </c>
      <c r="Q18" s="33">
        <f>+Q9/$Q$8</f>
        <v>0.35226062974096151</v>
      </c>
      <c r="R18" s="33">
        <f>+R9/$R$8</f>
        <v>0.38581519272990744</v>
      </c>
      <c r="S18" s="33">
        <f>+S9/$S$8</f>
        <v>0.37563360320353362</v>
      </c>
      <c r="T18" s="33">
        <f>+T9/$T$8</f>
        <v>0.35748328214811614</v>
      </c>
      <c r="U18" s="33">
        <f>+U9/$U$8</f>
        <v>0.3580847546363255</v>
      </c>
      <c r="V18" s="33">
        <f>+V9/$V$8</f>
        <v>0.39177889906660024</v>
      </c>
      <c r="W18" s="33">
        <f>+W9/$W$8</f>
        <v>0.38097223487859871</v>
      </c>
      <c r="X18" s="33">
        <f t="shared" ref="X18:Z22" si="6">+X9/X$8</f>
        <v>0.36960195001915735</v>
      </c>
      <c r="Y18" s="33">
        <f t="shared" si="6"/>
        <v>0.36867353551389792</v>
      </c>
      <c r="Z18" s="33">
        <f t="shared" si="6"/>
        <v>0.40925225565082873</v>
      </c>
      <c r="AA18" s="33">
        <f t="shared" ref="AA18" si="7">+AA9/AA$8</f>
        <v>0.42977501896788783</v>
      </c>
      <c r="AB18" s="33">
        <f t="shared" ref="AB18:AC22" si="8">+AB9/AB$8</f>
        <v>0.38495279017962186</v>
      </c>
      <c r="AC18" s="33">
        <f t="shared" si="8"/>
        <v>0.37476612544459709</v>
      </c>
      <c r="AD18" s="33">
        <f>+AD9/AD$8</f>
        <v>0.40212522868648265</v>
      </c>
    </row>
    <row r="19" spans="2:30" x14ac:dyDescent="0.3">
      <c r="B19" s="11" t="s">
        <v>192</v>
      </c>
      <c r="C19" s="33">
        <f>+C10/$C$8</f>
        <v>7.3574897956445909E-2</v>
      </c>
      <c r="D19" s="33">
        <f>+D10/$D$8</f>
        <v>6.7467025026436478E-2</v>
      </c>
      <c r="E19" s="33">
        <f>+E10/$E$8</f>
        <v>5.9948610441795634E-2</v>
      </c>
      <c r="F19" s="33">
        <f>+F10/$F$8</f>
        <v>5.8553585945733622E-2</v>
      </c>
      <c r="G19" s="33">
        <f>+G10/$G$8</f>
        <v>5.9256487480835771E-2</v>
      </c>
      <c r="H19" s="33">
        <f>+H10/$H$8</f>
        <v>1.6266588655068429E-3</v>
      </c>
      <c r="I19" s="33">
        <f>+I10/$I$8</f>
        <v>1.2647928486429335E-3</v>
      </c>
      <c r="J19" s="33">
        <f>+J10/$J$8</f>
        <v>4.429091710029965E-2</v>
      </c>
      <c r="K19" s="33">
        <f>+K10/$K$8</f>
        <v>6.1833181367067294E-2</v>
      </c>
      <c r="L19" s="33">
        <f>+L10/$L$8</f>
        <v>4.0953738096109381E-2</v>
      </c>
      <c r="M19" s="33">
        <f>+M10/$M$8</f>
        <v>4.9596650197306802E-2</v>
      </c>
      <c r="N19" s="33">
        <f>+N10/$N$8</f>
        <v>4.350662273958019E-2</v>
      </c>
      <c r="O19" s="33">
        <f>+O10/$O$8</f>
        <v>5.8975602126057153E-2</v>
      </c>
      <c r="P19" s="33">
        <f>+P10/$P$8</f>
        <v>5.5327410421019636E-2</v>
      </c>
      <c r="Q19" s="33">
        <f>+Q10/$Q$8</f>
        <v>5.6599883753676361E-2</v>
      </c>
      <c r="R19" s="33">
        <f>+R10/$R$8</f>
        <v>5.5835767720591477E-2</v>
      </c>
      <c r="S19" s="33">
        <f>+S10/$S$8</f>
        <v>6.5675821979469112E-2</v>
      </c>
      <c r="T19" s="33">
        <f>+T10/$T$8</f>
        <v>5.9485149862008903E-2</v>
      </c>
      <c r="U19" s="33">
        <f>+U10/$U$8</f>
        <v>5.7758435786488739E-2</v>
      </c>
      <c r="V19" s="33">
        <f>+V10/$V$8</f>
        <v>5.9437168095076147E-2</v>
      </c>
      <c r="W19" s="33">
        <f>+W10/$W$8</f>
        <v>6.2096890037837527E-2</v>
      </c>
      <c r="X19" s="33">
        <f t="shared" si="6"/>
        <v>5.9318572592118278E-2</v>
      </c>
      <c r="Y19" s="33">
        <f t="shared" si="6"/>
        <v>5.8923820628633057E-2</v>
      </c>
      <c r="Z19" s="33">
        <f t="shared" si="6"/>
        <v>6.4196779501308462E-2</v>
      </c>
      <c r="AA19" s="33">
        <f t="shared" ref="AA19" si="9">+AA10/AA$8</f>
        <v>7.1192681190239276E-2</v>
      </c>
      <c r="AB19" s="33">
        <f t="shared" si="8"/>
        <v>6.2123498034471099E-2</v>
      </c>
      <c r="AC19" s="33">
        <f t="shared" si="8"/>
        <v>6.0329842359675159E-2</v>
      </c>
      <c r="AD19" s="33">
        <f>+AD10/AD$8</f>
        <v>6.3455890470564366E-2</v>
      </c>
    </row>
    <row r="20" spans="2:30" x14ac:dyDescent="0.3">
      <c r="B20" s="11" t="s">
        <v>193</v>
      </c>
      <c r="C20" s="33">
        <f>+C11/$C$8</f>
        <v>0.11588010313592191</v>
      </c>
      <c r="D20" s="33">
        <f>+D11/$D$8</f>
        <v>0.12429060093382606</v>
      </c>
      <c r="E20" s="33">
        <f>+E11/$E$8</f>
        <v>0.10877537832737537</v>
      </c>
      <c r="F20" s="33">
        <f>+F11/$F$8</f>
        <v>0.10817177251372799</v>
      </c>
      <c r="G20" s="33">
        <f>+G11/$G$8</f>
        <v>0.12733619885625233</v>
      </c>
      <c r="H20" s="33">
        <f>+H11/$H$8</f>
        <v>2.6366374303732322E-2</v>
      </c>
      <c r="I20" s="33">
        <f>+I11/$I$8</f>
        <v>1.1156050005648196E-2</v>
      </c>
      <c r="J20" s="33">
        <f>+J11/$J$8</f>
        <v>0.1048298385843086</v>
      </c>
      <c r="K20" s="33">
        <f>+K11/$K$8</f>
        <v>0.11597684371100235</v>
      </c>
      <c r="L20" s="33">
        <f>+L11/$L$8</f>
        <v>0.12469988633868362</v>
      </c>
      <c r="M20" s="33">
        <f>+M11/$M$8</f>
        <v>0.14626488541501018</v>
      </c>
      <c r="N20" s="33">
        <f>+N11/$N$8</f>
        <v>0.14732619244669784</v>
      </c>
      <c r="O20" s="33">
        <f>+O11/$O$8</f>
        <v>0.15253930171431782</v>
      </c>
      <c r="P20" s="33">
        <f>+P11/$P$8</f>
        <v>0.14974284825563253</v>
      </c>
      <c r="Q20" s="33">
        <f>+Q11/$Q$8</f>
        <v>0.14555076953771939</v>
      </c>
      <c r="R20" s="33">
        <f>+R11/$R$8</f>
        <v>0.14530453984276348</v>
      </c>
      <c r="S20" s="33">
        <f>+S11/$S$8</f>
        <v>0.14647107647655452</v>
      </c>
      <c r="T20" s="33">
        <f>+T11/$T$8</f>
        <v>0.14611756614965182</v>
      </c>
      <c r="U20" s="33">
        <f>+U11/$U$8</f>
        <v>0.14798213831248277</v>
      </c>
      <c r="V20" s="33">
        <f>+V11/$V$8</f>
        <v>0.141716196110973</v>
      </c>
      <c r="W20" s="33">
        <f>+W11/$W$8</f>
        <v>0.14547049146682164</v>
      </c>
      <c r="X20" s="33">
        <f t="shared" si="6"/>
        <v>0.14738223919387786</v>
      </c>
      <c r="Y20" s="33">
        <f t="shared" si="6"/>
        <v>0.15099435560070859</v>
      </c>
      <c r="Z20" s="33">
        <f t="shared" si="6"/>
        <v>0.14489833437748956</v>
      </c>
      <c r="AA20" s="33">
        <f t="shared" ref="AA20" si="10">+AA11/AA$8</f>
        <v>0.15014188508307391</v>
      </c>
      <c r="AB20" s="33">
        <f t="shared" si="8"/>
        <v>0.14079246448512076</v>
      </c>
      <c r="AC20" s="33">
        <f t="shared" si="8"/>
        <v>0.14256093269011375</v>
      </c>
      <c r="AD20" s="33">
        <f>+AD11/AD$8</f>
        <v>0.14257347443960003</v>
      </c>
    </row>
    <row r="21" spans="2:30" x14ac:dyDescent="0.3">
      <c r="B21" s="11" t="s">
        <v>194</v>
      </c>
      <c r="C21" s="33">
        <f>+C12/$C$8</f>
        <v>0.27630649295999588</v>
      </c>
      <c r="D21" s="33">
        <f>+D12/$D$8</f>
        <v>0.2979364226988605</v>
      </c>
      <c r="E21" s="33">
        <f>+E12/$E$8</f>
        <v>0.24946540626633737</v>
      </c>
      <c r="F21" s="33">
        <f>+F12/$F$8</f>
        <v>0.24426106100137668</v>
      </c>
      <c r="G21" s="33">
        <f>+G12/$G$8</f>
        <v>0.23685346242377386</v>
      </c>
      <c r="H21" s="33">
        <f>+H12/$H$8</f>
        <v>0.59997975186902286</v>
      </c>
      <c r="I21" s="33">
        <f>+I12/$I$8</f>
        <v>0.57951916165534256</v>
      </c>
      <c r="J21" s="33">
        <f>+J12/$J$8</f>
        <v>0.28611516579654961</v>
      </c>
      <c r="K21" s="33">
        <f>+K12/$K$8</f>
        <v>0.25029309252905563</v>
      </c>
      <c r="L21" s="33">
        <f>+L12/$L$8</f>
        <v>0.30091060694921207</v>
      </c>
      <c r="M21" s="33">
        <f>+M12/$M$8</f>
        <v>0.25205712798584134</v>
      </c>
      <c r="N21" s="33">
        <f>+N12/$N$8</f>
        <v>0.243616305448974</v>
      </c>
      <c r="O21" s="33">
        <f>+O12/$O$8</f>
        <v>0.24824927258035759</v>
      </c>
      <c r="P21" s="33">
        <f>+P12/$P$8</f>
        <v>0.25113685307279809</v>
      </c>
      <c r="Q21" s="33">
        <f>+Q12/$Q$8</f>
        <v>0.24220748946650089</v>
      </c>
      <c r="R21" s="33">
        <f>+R12/$R$8</f>
        <v>0.23265179490416876</v>
      </c>
      <c r="S21" s="33">
        <f>+S12/$S$8</f>
        <v>0.23126685146374107</v>
      </c>
      <c r="T21" s="33">
        <f>+T12/$T$8</f>
        <v>0.23666504549446113</v>
      </c>
      <c r="U21" s="33">
        <f>+U12/$U$8</f>
        <v>0.23523546997282319</v>
      </c>
      <c r="V21" s="33">
        <f>+V12/$V$8</f>
        <v>0.22669784505508053</v>
      </c>
      <c r="W21" s="33">
        <f>+W12/$W$8</f>
        <v>0.23524100179200583</v>
      </c>
      <c r="X21" s="33">
        <f t="shared" si="6"/>
        <v>0.23608565447064692</v>
      </c>
      <c r="Y21" s="33">
        <f t="shared" si="6"/>
        <v>0.23132595443207674</v>
      </c>
      <c r="Z21" s="33">
        <f t="shared" si="6"/>
        <v>0.21375602672274663</v>
      </c>
      <c r="AA21" s="33">
        <f t="shared" ref="AA21" si="11">+AA12/AA$8</f>
        <v>0.19647965525906322</v>
      </c>
      <c r="AB21" s="33">
        <f t="shared" si="8"/>
        <v>0.22559132036220825</v>
      </c>
      <c r="AC21" s="33">
        <f t="shared" si="8"/>
        <v>0.22975401695323805</v>
      </c>
      <c r="AD21" s="33">
        <f>+AD12/AD$8</f>
        <v>0.22105926662085709</v>
      </c>
    </row>
    <row r="22" spans="2:30" x14ac:dyDescent="0.3">
      <c r="B22" s="11" t="s">
        <v>195</v>
      </c>
      <c r="C22" s="33">
        <f>+C13/$C$8</f>
        <v>0</v>
      </c>
      <c r="D22" s="33">
        <f>+D13/$D$8</f>
        <v>0</v>
      </c>
      <c r="E22" s="33">
        <f>+E13/$E$8</f>
        <v>0.14814833324432852</v>
      </c>
      <c r="F22" s="33">
        <f>+F13/$F$8</f>
        <v>0.1349553348613915</v>
      </c>
      <c r="G22" s="33">
        <f>+G13/$G$8</f>
        <v>0.16633944701931841</v>
      </c>
      <c r="H22" s="33">
        <f>+H13/$H$8</f>
        <v>0.31411986126697883</v>
      </c>
      <c r="I22" s="33">
        <f>+I13/$I$8</f>
        <v>0.38948015846699513</v>
      </c>
      <c r="J22" s="33">
        <f>+J13/$J$8</f>
        <v>0.16444814645483408</v>
      </c>
      <c r="K22" s="33">
        <f>+K13/$K$8</f>
        <v>0.16644252717945071</v>
      </c>
      <c r="L22" s="33">
        <f>+L13/$L$8</f>
        <v>0.22956119080077783</v>
      </c>
      <c r="M22" s="33">
        <f>+M13/$M$8</f>
        <v>0.17631265505063107</v>
      </c>
      <c r="N22" s="33">
        <f>+N13/$N$8</f>
        <v>0.17752918931856537</v>
      </c>
      <c r="O22" s="33">
        <f>+O13/$O$8</f>
        <v>0.17783146083967119</v>
      </c>
      <c r="P22" s="33">
        <f>+P13/$P$8</f>
        <v>0.19469873872814858</v>
      </c>
      <c r="Q22" s="33">
        <f>+Q13/$Q$8</f>
        <v>0.20338122750114193</v>
      </c>
      <c r="R22" s="33">
        <f>+R13/$R$8</f>
        <v>0.18039270480256883</v>
      </c>
      <c r="S22" s="33">
        <f>+S13/$S$8</f>
        <v>0.18095264687670165</v>
      </c>
      <c r="T22" s="33">
        <f>+T13/$T$8</f>
        <v>0.20024895634576204</v>
      </c>
      <c r="U22" s="33">
        <f>+U13/$U$8</f>
        <v>0.2009392012918797</v>
      </c>
      <c r="V22" s="33">
        <f>+V13/$V$8</f>
        <v>0.18036989167227005</v>
      </c>
      <c r="W22" s="33">
        <f>+W13/$W$8</f>
        <v>0.17621938182473629</v>
      </c>
      <c r="X22" s="33">
        <f t="shared" si="6"/>
        <v>0.18761158372419959</v>
      </c>
      <c r="Y22" s="33">
        <f t="shared" si="6"/>
        <v>0.19008233382468387</v>
      </c>
      <c r="Z22" s="33">
        <f t="shared" si="6"/>
        <v>0.16789660374762652</v>
      </c>
      <c r="AA22" s="33">
        <f t="shared" ref="AA22" si="12">+AA13/AA$8</f>
        <v>0.15241075949973582</v>
      </c>
      <c r="AB22" s="33">
        <f t="shared" si="8"/>
        <v>0.1865399269385779</v>
      </c>
      <c r="AC22" s="33">
        <f t="shared" si="8"/>
        <v>0.19258908255237586</v>
      </c>
      <c r="AD22" s="33">
        <f>+AD13/AD$8</f>
        <v>0.17078613978249579</v>
      </c>
    </row>
    <row r="23" spans="2:30" ht="7" customHeight="1" x14ac:dyDescent="0.3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2:30" x14ac:dyDescent="0.3">
      <c r="B24" s="11" t="s">
        <v>196</v>
      </c>
      <c r="C24" s="33">
        <f>+C15/$C$8</f>
        <v>0.72369350704000424</v>
      </c>
      <c r="D24" s="33">
        <f>+D15/$D$8</f>
        <v>0.70206357730113944</v>
      </c>
      <c r="E24" s="33">
        <f>+E15/$E$8</f>
        <v>0.60238626048933408</v>
      </c>
      <c r="F24" s="33">
        <f>+F15/$F$8</f>
        <v>0.62078360413723177</v>
      </c>
      <c r="G24" s="33">
        <f>+G15/$G$8</f>
        <v>0.59680709055690773</v>
      </c>
      <c r="H24" s="33">
        <f>+H15/$H$8</f>
        <v>8.5900386863998326E-2</v>
      </c>
      <c r="I24" s="33">
        <f>+I15/$I$8</f>
        <v>3.1000679877662304E-2</v>
      </c>
      <c r="J24" s="33">
        <f>+J15/$J$8</f>
        <v>0.54943668774861631</v>
      </c>
      <c r="K24" s="33">
        <f>+K15/$K$8</f>
        <v>0.58326438029149363</v>
      </c>
      <c r="L24" s="33">
        <f>+L15/$L$8</f>
        <v>0.46952820225001018</v>
      </c>
      <c r="M24" s="33">
        <f>+M15/$M$8</f>
        <v>0.57163021696352756</v>
      </c>
      <c r="N24" s="33">
        <f>+N15/$N$8</f>
        <v>0.57885450523246063</v>
      </c>
      <c r="O24" s="33">
        <f>+O15/$O$8</f>
        <v>0.57391926657997117</v>
      </c>
      <c r="P24" s="33">
        <f>+P15/$P$8</f>
        <v>0.55416440819905333</v>
      </c>
      <c r="Q24" s="33">
        <f>+Q15/$Q$8</f>
        <v>0.5544112830323572</v>
      </c>
      <c r="R24" s="33">
        <f>+R15/$R$8</f>
        <v>0.58695550029326238</v>
      </c>
      <c r="S24" s="33">
        <f>+S15/$S$8</f>
        <v>0.58778050165955731</v>
      </c>
      <c r="T24" s="33">
        <f>+T15/$T$8</f>
        <v>0.56308599815977678</v>
      </c>
      <c r="U24" s="33">
        <f>+U15/$U$8</f>
        <v>0.563825328735297</v>
      </c>
      <c r="V24" s="33">
        <f>+V15/$V$8</f>
        <v>0.59293226327264936</v>
      </c>
      <c r="W24" s="33">
        <f>+W15/$W$8</f>
        <v>0.58853961638325791</v>
      </c>
      <c r="X24" s="33">
        <f t="shared" ref="X24:AC24" si="13">+X15/X$8</f>
        <v>0.57630276180515339</v>
      </c>
      <c r="Y24" s="33">
        <f t="shared" si="13"/>
        <v>0.57859171174323953</v>
      </c>
      <c r="Z24" s="33">
        <f t="shared" si="13"/>
        <v>0.61834736952962677</v>
      </c>
      <c r="AA24" s="33">
        <f t="shared" si="13"/>
        <v>0.65110958524120099</v>
      </c>
      <c r="AB24" s="33">
        <f t="shared" si="13"/>
        <v>0.58786875269921368</v>
      </c>
      <c r="AC24" s="33">
        <f t="shared" si="13"/>
        <v>0.57765690049438612</v>
      </c>
      <c r="AD24" s="33">
        <f>+AD15/AD$8</f>
        <v>0.60815459359664703</v>
      </c>
    </row>
    <row r="26" spans="2:30" x14ac:dyDescent="0.3">
      <c r="W26" s="44"/>
    </row>
    <row r="27" spans="2:30" x14ac:dyDescent="0.3">
      <c r="H27" s="25"/>
      <c r="I27" s="25"/>
      <c r="J27" s="25"/>
      <c r="K27" s="44"/>
    </row>
    <row r="28" spans="2:30" x14ac:dyDescent="0.3">
      <c r="AA28" s="33"/>
      <c r="AB28" s="44"/>
      <c r="AC28" s="44"/>
      <c r="AD28" s="44"/>
    </row>
    <row r="29" spans="2:30" x14ac:dyDescent="0.3">
      <c r="L29" s="25"/>
      <c r="O29" s="33"/>
      <c r="W29" s="44"/>
      <c r="AA29" s="44"/>
      <c r="AB29" s="44"/>
      <c r="AC29" s="44"/>
      <c r="AD29" s="44"/>
    </row>
    <row r="30" spans="2:30" x14ac:dyDescent="0.3">
      <c r="W30" s="44"/>
      <c r="Y30" s="44"/>
      <c r="AA30" s="44"/>
    </row>
    <row r="31" spans="2:30" x14ac:dyDescent="0.3">
      <c r="Y31" s="44"/>
    </row>
    <row r="33" spans="13:13" x14ac:dyDescent="0.3">
      <c r="M33" s="86"/>
    </row>
  </sheetData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B262-02E4-4723-A040-07B87B90A121}">
  <dimension ref="B2:S31"/>
  <sheetViews>
    <sheetView showGridLines="0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7" sqref="B27"/>
    </sheetView>
  </sheetViews>
  <sheetFormatPr baseColWidth="10" defaultColWidth="10.81640625" defaultRowHeight="13" x14ac:dyDescent="0.3"/>
  <cols>
    <col min="1" max="1" width="5.81640625" style="11" customWidth="1"/>
    <col min="2" max="2" width="37.81640625" style="11" bestFit="1" customWidth="1"/>
    <col min="3" max="6" width="10.81640625" style="11"/>
    <col min="7" max="7" width="12.453125" style="11" bestFit="1" customWidth="1"/>
    <col min="8" max="8" width="10.81640625" style="11" customWidth="1"/>
    <col min="9" max="9" width="12.453125" style="11" bestFit="1" customWidth="1"/>
    <col min="10" max="14" width="10.81640625" style="11" customWidth="1"/>
    <col min="15" max="15" width="13.453125" style="11" customWidth="1"/>
    <col min="16" max="16" width="10.6328125" style="11" customWidth="1"/>
    <col min="17" max="16384" width="10.81640625" style="11"/>
  </cols>
  <sheetData>
    <row r="2" spans="2:19" ht="16.5" customHeight="1" x14ac:dyDescent="0.3">
      <c r="B2" s="17" t="s">
        <v>71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9" x14ac:dyDescent="0.3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2:19" s="12" customFormat="1" x14ac:dyDescent="0.3">
      <c r="B4" s="4" t="s">
        <v>73</v>
      </c>
      <c r="C4" s="9" t="s">
        <v>90</v>
      </c>
      <c r="D4" s="9" t="s">
        <v>91</v>
      </c>
      <c r="E4" s="9" t="s">
        <v>92</v>
      </c>
      <c r="F4" s="9" t="s">
        <v>93</v>
      </c>
      <c r="G4" s="9" t="s">
        <v>94</v>
      </c>
      <c r="H4" s="9" t="s">
        <v>95</v>
      </c>
      <c r="I4" s="9" t="s">
        <v>96</v>
      </c>
      <c r="J4" s="9" t="s">
        <v>97</v>
      </c>
      <c r="K4" s="9" t="s">
        <v>98</v>
      </c>
      <c r="L4" s="9" t="s">
        <v>99</v>
      </c>
      <c r="M4" s="9" t="s">
        <v>278</v>
      </c>
      <c r="N4" s="9" t="s">
        <v>283</v>
      </c>
    </row>
    <row r="6" spans="2:19" ht="16.5" customHeight="1" x14ac:dyDescent="0.3">
      <c r="B6" s="17" t="s">
        <v>254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2:19" x14ac:dyDescent="0.3">
      <c r="B7" s="8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2:19" x14ac:dyDescent="0.3">
      <c r="B8" s="8" t="s">
        <v>255</v>
      </c>
      <c r="C8" s="51">
        <v>12460.264861</v>
      </c>
      <c r="D8" s="51">
        <v>12109.916477000002</v>
      </c>
      <c r="E8" s="51">
        <v>12357.615230999996</v>
      </c>
      <c r="F8" s="51">
        <v>15508.779404999988</v>
      </c>
      <c r="G8" s="51">
        <v>14035.402121000003</v>
      </c>
      <c r="H8" s="51">
        <v>14164.461104000005</v>
      </c>
      <c r="I8" s="51">
        <v>14260.383961</v>
      </c>
      <c r="J8" s="51">
        <v>18235.115053000005</v>
      </c>
      <c r="K8" s="51">
        <v>15951.784099999999</v>
      </c>
      <c r="L8" s="51">
        <v>15781.238225999999</v>
      </c>
      <c r="M8" s="51">
        <v>14652.894157999996</v>
      </c>
      <c r="N8" s="51">
        <v>19186.899753000005</v>
      </c>
      <c r="O8" s="33"/>
    </row>
    <row r="9" spans="2:19" x14ac:dyDescent="0.3">
      <c r="B9" s="11" t="s">
        <v>253</v>
      </c>
      <c r="C9" s="25">
        <v>8262.3896541199974</v>
      </c>
      <c r="D9" s="25">
        <v>7769.1403584000036</v>
      </c>
      <c r="E9" s="25">
        <v>8138.8393967999991</v>
      </c>
      <c r="F9" s="25">
        <v>10493.655831959986</v>
      </c>
      <c r="G9" s="25">
        <v>9494.3848725200041</v>
      </c>
      <c r="H9" s="25">
        <v>9454.8361699200032</v>
      </c>
      <c r="I9" s="25">
        <v>9546.8631792399992</v>
      </c>
      <c r="J9" s="25">
        <v>12447.867183400007</v>
      </c>
      <c r="K9" s="25">
        <v>11049.540262680001</v>
      </c>
      <c r="L9" s="25">
        <v>10576.138069279999</v>
      </c>
      <c r="M9" s="25">
        <v>9984.5641046799938</v>
      </c>
      <c r="N9" s="25">
        <v>13150.020032240009</v>
      </c>
      <c r="O9" s="25"/>
    </row>
    <row r="10" spans="2:19" ht="14.5" x14ac:dyDescent="0.35">
      <c r="B10" s="11" t="s">
        <v>194</v>
      </c>
      <c r="C10" s="25">
        <v>2064.4769999400005</v>
      </c>
      <c r="D10" s="25">
        <v>2096.4496797999996</v>
      </c>
      <c r="E10" s="25">
        <v>2114.4519350999994</v>
      </c>
      <c r="F10" s="25">
        <v>2545.4716410199999</v>
      </c>
      <c r="G10" s="25">
        <v>2411.4653157399998</v>
      </c>
      <c r="H10" s="25">
        <v>2465.3282135399995</v>
      </c>
      <c r="I10" s="89">
        <v>2441.5651948800005</v>
      </c>
      <c r="J10" s="89">
        <v>2923.6605717999996</v>
      </c>
      <c r="K10" s="89">
        <v>2543.3879371600005</v>
      </c>
      <c r="L10" s="89">
        <v>2591.94464036</v>
      </c>
      <c r="M10" s="89">
        <v>2455.45185016</v>
      </c>
      <c r="N10" s="25">
        <v>3102.7654873799993</v>
      </c>
      <c r="P10"/>
      <c r="Q10" s="75"/>
      <c r="R10" s="75"/>
      <c r="S10" s="75"/>
    </row>
    <row r="11" spans="2:19" ht="14.5" x14ac:dyDescent="0.35">
      <c r="B11" s="11" t="s">
        <v>195</v>
      </c>
      <c r="C11" s="25">
        <v>2133.3982069399999</v>
      </c>
      <c r="D11" s="25">
        <v>2244.3264387999998</v>
      </c>
      <c r="E11" s="25">
        <v>2104.3238990999989</v>
      </c>
      <c r="F11" s="25">
        <v>2469.6519320200018</v>
      </c>
      <c r="G11" s="25">
        <v>2129.5519327399993</v>
      </c>
      <c r="H11" s="25">
        <v>2244.2967205400009</v>
      </c>
      <c r="I11" s="89">
        <v>2271.9555868799989</v>
      </c>
      <c r="J11" s="89">
        <v>2863.5872977999984</v>
      </c>
      <c r="K11" s="89">
        <v>2358.8559001599992</v>
      </c>
      <c r="L11" s="89">
        <v>2613.1555163600001</v>
      </c>
      <c r="M11" s="89">
        <v>2212.8782031600022</v>
      </c>
      <c r="N11" s="25">
        <v>2934.1142333799971</v>
      </c>
      <c r="P11"/>
      <c r="Q11" s="75"/>
      <c r="R11" s="75"/>
      <c r="S11" s="75"/>
    </row>
    <row r="12" spans="2:19" ht="14.5" x14ac:dyDescent="0.35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P12"/>
      <c r="Q12" s="75"/>
      <c r="R12" s="75"/>
      <c r="S12" s="75"/>
    </row>
    <row r="13" spans="2:19" x14ac:dyDescent="0.3">
      <c r="B13" s="11" t="s">
        <v>232</v>
      </c>
      <c r="C13" s="25">
        <v>-107.14221700000003</v>
      </c>
      <c r="D13" s="25">
        <v>-110.75458999999996</v>
      </c>
      <c r="E13" s="25">
        <v>-108.56185500000004</v>
      </c>
      <c r="F13" s="25">
        <v>-12.775411000000313</v>
      </c>
      <c r="G13" s="25">
        <v>-1094.833007</v>
      </c>
      <c r="H13" s="25">
        <v>-877.53994699999998</v>
      </c>
      <c r="I13" s="25">
        <v>-1335.0859340000002</v>
      </c>
      <c r="J13" s="25">
        <v>-1006.2064900000004</v>
      </c>
      <c r="K13" s="25">
        <v>-1375.3155380000003</v>
      </c>
      <c r="L13" s="25">
        <v>-1040.269448</v>
      </c>
      <c r="M13" s="25">
        <v>-1339.1058879999991</v>
      </c>
      <c r="N13" s="25">
        <v>-1058.3506590000004</v>
      </c>
    </row>
    <row r="14" spans="2:19" x14ac:dyDescent="0.3">
      <c r="G14" s="25"/>
      <c r="H14" s="25"/>
      <c r="I14" s="25"/>
      <c r="J14" s="25"/>
      <c r="K14" s="25"/>
      <c r="L14" s="25"/>
      <c r="M14" s="25"/>
      <c r="N14" s="25"/>
    </row>
    <row r="15" spans="2:19" x14ac:dyDescent="0.3">
      <c r="B15" s="11" t="s">
        <v>253</v>
      </c>
      <c r="C15" s="33">
        <v>0.6630990389282061</v>
      </c>
      <c r="D15" s="33">
        <v>0.64155193581687342</v>
      </c>
      <c r="E15" s="33">
        <v>0.65860922553917323</v>
      </c>
      <c r="F15" s="33">
        <v>0.67662680330451153</v>
      </c>
      <c r="G15" s="33">
        <v>0.67645976870975055</v>
      </c>
      <c r="H15" s="33">
        <v>0.66750412179465002</v>
      </c>
      <c r="I15" s="33">
        <v>0.66946747053580258</v>
      </c>
      <c r="J15" s="33">
        <v>0.68263167779421874</v>
      </c>
      <c r="K15" s="33">
        <v>0.69268366431062722</v>
      </c>
      <c r="L15" s="33">
        <v>0.67017162518056017</v>
      </c>
      <c r="M15" s="33">
        <v>0.68140559789881183</v>
      </c>
      <c r="N15" s="33">
        <v>0.6853645039857944</v>
      </c>
    </row>
    <row r="16" spans="2:19" x14ac:dyDescent="0.3">
      <c r="B16" s="11" t="s">
        <v>194</v>
      </c>
      <c r="C16" s="33">
        <v>0.16568484080958096</v>
      </c>
      <c r="D16" s="33">
        <v>0.17311842602562313</v>
      </c>
      <c r="E16" s="33">
        <v>0.17110517649034254</v>
      </c>
      <c r="F16" s="33">
        <v>0.16413101086468138</v>
      </c>
      <c r="G16" s="33">
        <v>0.17181305494139887</v>
      </c>
      <c r="H16" s="33">
        <v>0.17405026533934267</v>
      </c>
      <c r="I16" s="33">
        <v>0.17121314556167025</v>
      </c>
      <c r="J16" s="33">
        <v>0.16033134769385537</v>
      </c>
      <c r="K16" s="33">
        <v>0.1594422242186691</v>
      </c>
      <c r="L16" s="33">
        <v>0.16424215915388082</v>
      </c>
      <c r="M16" s="33">
        <v>0.16757452989718108</v>
      </c>
      <c r="N16" s="33">
        <v>0.16171270644674424</v>
      </c>
    </row>
    <row r="17" spans="2:14" x14ac:dyDescent="0.3">
      <c r="B17" s="11" t="s">
        <v>195</v>
      </c>
      <c r="C17" s="33">
        <v>0.17121612026221278</v>
      </c>
      <c r="D17" s="33">
        <v>0.18532963815750347</v>
      </c>
      <c r="E17" s="33">
        <v>0.17028559797048431</v>
      </c>
      <c r="F17" s="33">
        <v>0.15924218583080707</v>
      </c>
      <c r="G17" s="33">
        <v>0.15172717634885061</v>
      </c>
      <c r="H17" s="33">
        <v>0.15844561286600714</v>
      </c>
      <c r="I17" s="33">
        <v>0.15931938390252709</v>
      </c>
      <c r="J17" s="33">
        <v>0.15703697451192591</v>
      </c>
      <c r="K17" s="33">
        <v>0.14787411147070373</v>
      </c>
      <c r="L17" s="33">
        <v>0.16558621566555903</v>
      </c>
      <c r="M17" s="33">
        <v>0.15101987220400714</v>
      </c>
      <c r="N17" s="33">
        <v>0.15292278956746141</v>
      </c>
    </row>
    <row r="18" spans="2:14" x14ac:dyDescent="0.3"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2:14" x14ac:dyDescent="0.3">
      <c r="B19" s="11" t="s">
        <v>232</v>
      </c>
      <c r="C19" s="33">
        <v>-8.5987110382661092E-3</v>
      </c>
      <c r="D19" s="33">
        <v>-9.1457765386204603E-3</v>
      </c>
      <c r="E19" s="33">
        <v>-8.7850166047947955E-3</v>
      </c>
      <c r="F19" s="33">
        <v>-8.2375347965047167E-4</v>
      </c>
      <c r="G19" s="33">
        <v>-7.8005104346949392E-2</v>
      </c>
      <c r="H19" s="33">
        <v>-6.1953641621578182E-2</v>
      </c>
      <c r="I19" s="33">
        <v>-9.3622018709402136E-2</v>
      </c>
      <c r="J19" s="33">
        <v>-5.5179607426412224E-2</v>
      </c>
      <c r="K19" s="33">
        <v>-8.6217035622993446E-2</v>
      </c>
      <c r="L19" s="33">
        <v>-6.5918113211555801E-2</v>
      </c>
      <c r="M19" s="33">
        <v>-9.1388491144521897E-2</v>
      </c>
      <c r="N19" s="33">
        <v>-5.5160066119307259E-2</v>
      </c>
    </row>
    <row r="20" spans="2:14" x14ac:dyDescent="0.3">
      <c r="G20" s="52"/>
      <c r="H20" s="52"/>
      <c r="I20" s="52"/>
      <c r="J20" s="52"/>
      <c r="K20" s="52"/>
      <c r="L20" s="52"/>
      <c r="M20" s="52"/>
      <c r="N20" s="52"/>
    </row>
    <row r="21" spans="2:14" x14ac:dyDescent="0.3">
      <c r="G21" s="52"/>
      <c r="H21" s="129"/>
      <c r="I21" s="130"/>
      <c r="J21" s="130"/>
      <c r="K21" s="130"/>
      <c r="L21" s="130"/>
      <c r="M21" s="130"/>
      <c r="N21" s="130"/>
    </row>
    <row r="22" spans="2:14" x14ac:dyDescent="0.3">
      <c r="F22" s="44"/>
    </row>
    <row r="23" spans="2:14" x14ac:dyDescent="0.3">
      <c r="B23" s="52"/>
      <c r="F23" s="44"/>
      <c r="G23" s="44"/>
    </row>
    <row r="24" spans="2:14" x14ac:dyDescent="0.3">
      <c r="B24" s="52"/>
      <c r="F24" s="44"/>
      <c r="G24" s="44"/>
    </row>
    <row r="25" spans="2:14" x14ac:dyDescent="0.3">
      <c r="B25" s="52"/>
      <c r="F25" s="44"/>
    </row>
    <row r="26" spans="2:14" x14ac:dyDescent="0.3">
      <c r="F26" s="44"/>
    </row>
    <row r="27" spans="2:14" x14ac:dyDescent="0.3">
      <c r="F27" s="44"/>
    </row>
    <row r="31" spans="2:14" ht="22" customHeight="1" x14ac:dyDescent="0.3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8A6B-1B4C-4DB9-9E07-091CD8E19961}">
  <dimension ref="B2:N27"/>
  <sheetViews>
    <sheetView showGridLines="0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28" sqref="H28"/>
    </sheetView>
  </sheetViews>
  <sheetFormatPr baseColWidth="10" defaultColWidth="10.81640625" defaultRowHeight="13" x14ac:dyDescent="0.3"/>
  <cols>
    <col min="1" max="1" width="4.7265625" style="11" customWidth="1"/>
    <col min="2" max="2" width="37.81640625" style="11" bestFit="1" customWidth="1"/>
    <col min="3" max="3" width="10.81640625" style="11"/>
    <col min="4" max="4" width="12" style="11" bestFit="1" customWidth="1"/>
    <col min="5" max="5" width="10.81640625" style="11"/>
    <col min="6" max="6" width="14.81640625" style="11" bestFit="1" customWidth="1"/>
    <col min="7" max="7" width="15.54296875" style="11" customWidth="1"/>
    <col min="8" max="16384" width="10.81640625" style="11"/>
  </cols>
  <sheetData>
    <row r="2" spans="2:14" ht="16.5" customHeight="1" x14ac:dyDescent="0.3">
      <c r="B2" s="81" t="s">
        <v>71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x14ac:dyDescent="0.3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2:14" s="12" customFormat="1" x14ac:dyDescent="0.3">
      <c r="B4" s="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6" spans="2:14" s="12" customFormat="1" x14ac:dyDescent="0.3">
      <c r="B6" s="170" t="s">
        <v>231</v>
      </c>
      <c r="C6" s="170" t="s">
        <v>286</v>
      </c>
      <c r="D6" s="170"/>
      <c r="E6" s="172"/>
      <c r="F6" s="173" t="s">
        <v>197</v>
      </c>
      <c r="G6" s="170"/>
      <c r="H6" s="172"/>
      <c r="I6" s="173" t="s">
        <v>187</v>
      </c>
      <c r="J6" s="170"/>
      <c r="K6" s="172"/>
      <c r="L6" s="173" t="s">
        <v>67</v>
      </c>
      <c r="M6" s="170"/>
      <c r="N6" s="172"/>
    </row>
    <row r="7" spans="2:14" s="12" customFormat="1" x14ac:dyDescent="0.3">
      <c r="B7" s="171"/>
      <c r="C7" s="160" t="s">
        <v>281</v>
      </c>
      <c r="D7" s="160" t="s">
        <v>282</v>
      </c>
      <c r="E7" s="161" t="s">
        <v>190</v>
      </c>
      <c r="F7" s="162" t="s">
        <v>281</v>
      </c>
      <c r="G7" s="160" t="s">
        <v>282</v>
      </c>
      <c r="H7" s="161" t="s">
        <v>190</v>
      </c>
      <c r="I7" s="162" t="s">
        <v>281</v>
      </c>
      <c r="J7" s="160" t="s">
        <v>282</v>
      </c>
      <c r="K7" s="161" t="s">
        <v>190</v>
      </c>
      <c r="L7" s="162" t="s">
        <v>281</v>
      </c>
      <c r="M7" s="160" t="s">
        <v>282</v>
      </c>
      <c r="N7" s="161" t="s">
        <v>190</v>
      </c>
    </row>
    <row r="8" spans="2:14" x14ac:dyDescent="0.3">
      <c r="B8" s="11" t="s">
        <v>191</v>
      </c>
      <c r="C8" s="44">
        <v>60268.2</v>
      </c>
      <c r="D8" s="44">
        <v>60253.440000000002</v>
      </c>
      <c r="E8" s="48">
        <v>2.4496526671331564E-4</v>
      </c>
      <c r="F8" s="158">
        <v>72108.610522999996</v>
      </c>
      <c r="G8" s="44">
        <v>74481.841347000009</v>
      </c>
      <c r="H8" s="48">
        <v>-3.1863213651545985E-2</v>
      </c>
      <c r="I8" s="159"/>
      <c r="J8" s="54"/>
      <c r="K8" s="48"/>
      <c r="L8" s="159"/>
      <c r="M8" s="54"/>
      <c r="N8" s="48"/>
    </row>
    <row r="9" spans="2:14" x14ac:dyDescent="0.3">
      <c r="B9" s="11" t="s">
        <v>192</v>
      </c>
      <c r="C9" s="44">
        <v>10604.27</v>
      </c>
      <c r="D9" s="44">
        <v>10604.27</v>
      </c>
      <c r="E9" s="48">
        <v>0</v>
      </c>
      <c r="F9" s="158">
        <v>11378.833669</v>
      </c>
      <c r="G9" s="44">
        <v>11683.48929</v>
      </c>
      <c r="H9" s="48">
        <v>-2.6075739313661826E-2</v>
      </c>
      <c r="I9" s="159"/>
      <c r="J9" s="54"/>
      <c r="K9" s="48"/>
      <c r="L9" s="159"/>
      <c r="M9" s="54"/>
      <c r="N9" s="48"/>
    </row>
    <row r="10" spans="2:14" x14ac:dyDescent="0.3">
      <c r="B10" s="11" t="s">
        <v>193</v>
      </c>
      <c r="C10" s="44">
        <v>30057.040000000001</v>
      </c>
      <c r="D10" s="44">
        <v>30057.040000000001</v>
      </c>
      <c r="E10" s="48">
        <v>0</v>
      </c>
      <c r="F10" s="158">
        <v>25566.103307811685</v>
      </c>
      <c r="G10" s="44">
        <v>26370.76425</v>
      </c>
      <c r="H10" s="48">
        <v>-3.0513372102528843E-2</v>
      </c>
      <c r="I10" s="159"/>
      <c r="J10" s="54"/>
      <c r="K10" s="48"/>
      <c r="L10" s="159"/>
      <c r="M10" s="54"/>
      <c r="N10" s="48"/>
    </row>
    <row r="11" spans="2:14" x14ac:dyDescent="0.3">
      <c r="B11" s="11" t="s">
        <v>194</v>
      </c>
      <c r="C11" s="44">
        <v>51672.69</v>
      </c>
      <c r="D11" s="44">
        <v>51704.710000000006</v>
      </c>
      <c r="E11" s="48">
        <v>-6.1928594126152284E-4</v>
      </c>
      <c r="F11" s="158">
        <v>39640.080805999991</v>
      </c>
      <c r="G11" s="44">
        <v>38902.516112000005</v>
      </c>
      <c r="H11" s="48">
        <v>1.8959305662300703E-2</v>
      </c>
      <c r="I11" s="159">
        <v>3324.390308999999</v>
      </c>
      <c r="J11" s="54">
        <v>3172.796381000001</v>
      </c>
      <c r="K11" s="48">
        <v>4.7779280418940286E-2</v>
      </c>
      <c r="L11" s="159">
        <v>3102.7654873799993</v>
      </c>
      <c r="M11" s="54">
        <v>2923.6605717999996</v>
      </c>
      <c r="N11" s="48">
        <v>6.1260502435729329E-2</v>
      </c>
    </row>
    <row r="12" spans="2:14" x14ac:dyDescent="0.3">
      <c r="B12" s="11" t="s">
        <v>195</v>
      </c>
      <c r="C12" s="44">
        <v>36704.92</v>
      </c>
      <c r="D12" s="44">
        <v>36722.17</v>
      </c>
      <c r="E12" s="48">
        <v>-4.6974348193475497E-4</v>
      </c>
      <c r="F12" s="158">
        <v>30625.164395999996</v>
      </c>
      <c r="G12" s="44">
        <v>30556.332996000001</v>
      </c>
      <c r="H12" s="48">
        <v>2.2526066857893553E-3</v>
      </c>
      <c r="I12" s="159">
        <v>3645.3677819999971</v>
      </c>
      <c r="J12" s="54">
        <v>3418.0893369999985</v>
      </c>
      <c r="K12" s="48">
        <v>6.6492833449308605E-2</v>
      </c>
      <c r="L12" s="159">
        <v>2934.1142333799971</v>
      </c>
      <c r="M12" s="54">
        <v>2863.5872977999984</v>
      </c>
      <c r="N12" s="48">
        <v>2.4628875688260769E-2</v>
      </c>
    </row>
    <row r="13" spans="2:14" x14ac:dyDescent="0.3">
      <c r="B13" s="11" t="s">
        <v>232</v>
      </c>
      <c r="C13" s="44"/>
      <c r="D13" s="44"/>
      <c r="E13" s="48"/>
      <c r="F13" s="158"/>
      <c r="G13" s="44"/>
      <c r="H13" s="48"/>
      <c r="I13" s="159">
        <v>25.281638999999998</v>
      </c>
      <c r="J13" s="54">
        <v>24.249369000000005</v>
      </c>
      <c r="K13" s="48"/>
      <c r="L13" s="159"/>
      <c r="M13" s="54"/>
      <c r="N13" s="48"/>
    </row>
    <row r="14" spans="2:14" x14ac:dyDescent="0.3">
      <c r="C14" s="44"/>
      <c r="D14" s="44"/>
      <c r="E14" s="48"/>
      <c r="F14" s="158"/>
      <c r="G14" s="44"/>
      <c r="H14" s="48"/>
      <c r="I14" s="159"/>
      <c r="J14" s="54"/>
      <c r="K14" s="48"/>
      <c r="L14" s="159"/>
      <c r="M14" s="54"/>
      <c r="N14" s="48"/>
    </row>
    <row r="15" spans="2:14" x14ac:dyDescent="0.3">
      <c r="B15" s="11" t="s">
        <v>196</v>
      </c>
      <c r="C15" s="44">
        <v>100929.51000000001</v>
      </c>
      <c r="D15" s="44">
        <v>100914.75</v>
      </c>
      <c r="E15" s="48">
        <v>1.4626206773548281E-4</v>
      </c>
      <c r="F15" s="158">
        <v>109053.54749981168</v>
      </c>
      <c r="G15" s="44">
        <v>112536.09488700001</v>
      </c>
      <c r="H15" s="48">
        <v>-3.0946047938532367E-2</v>
      </c>
      <c r="I15" s="159">
        <v>13541.719333000008</v>
      </c>
      <c r="J15" s="54">
        <v>12949.894321000003</v>
      </c>
      <c r="K15" s="48">
        <v>4.5701146073468764E-2</v>
      </c>
      <c r="L15" s="159">
        <v>13150.020032240009</v>
      </c>
      <c r="M15" s="54">
        <v>12447.867183400007</v>
      </c>
      <c r="N15" s="48">
        <v>5.6407482381910817E-2</v>
      </c>
    </row>
    <row r="16" spans="2:14" x14ac:dyDescent="0.3">
      <c r="F16" s="44"/>
      <c r="G16" s="44"/>
    </row>
    <row r="17" spans="3:8" x14ac:dyDescent="0.3">
      <c r="G17" s="52"/>
    </row>
    <row r="18" spans="3:8" x14ac:dyDescent="0.3">
      <c r="G18" s="52"/>
    </row>
    <row r="19" spans="3:8" x14ac:dyDescent="0.3">
      <c r="G19" s="52"/>
    </row>
    <row r="20" spans="3:8" x14ac:dyDescent="0.3">
      <c r="G20" s="52"/>
    </row>
    <row r="21" spans="3:8" x14ac:dyDescent="0.3">
      <c r="G21" s="52"/>
    </row>
    <row r="23" spans="3:8" ht="8.5" customHeight="1" x14ac:dyDescent="0.3">
      <c r="C23" s="44"/>
      <c r="D23" s="44"/>
      <c r="E23" s="56"/>
      <c r="F23" s="44"/>
      <c r="G23" s="44"/>
      <c r="H23" s="87"/>
    </row>
    <row r="26" spans="3:8" ht="16" x14ac:dyDescent="0.4">
      <c r="E26" s="80"/>
      <c r="F26" s="80"/>
    </row>
    <row r="27" spans="3:8" ht="16" x14ac:dyDescent="0.4">
      <c r="E27" s="80"/>
      <c r="F27" s="80"/>
    </row>
  </sheetData>
  <mergeCells count="5">
    <mergeCell ref="B6:B7"/>
    <mergeCell ref="C6:E6"/>
    <mergeCell ref="F6:H6"/>
    <mergeCell ref="I6:K6"/>
    <mergeCell ref="L6:N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AE04E-FBA7-4EAA-B89B-2EE71950425C}">
  <dimension ref="A1:J3"/>
  <sheetViews>
    <sheetView workbookViewId="0">
      <selection activeCell="D16" sqref="D16"/>
    </sheetView>
  </sheetViews>
  <sheetFormatPr baseColWidth="10" defaultColWidth="10.81640625" defaultRowHeight="14.5" x14ac:dyDescent="0.35"/>
  <cols>
    <col min="1" max="1" width="10.81640625" style="10"/>
    <col min="2" max="3" width="13.1796875" style="10" bestFit="1" customWidth="1"/>
    <col min="4" max="5" width="14.1796875" style="10" bestFit="1" customWidth="1"/>
    <col min="6" max="6" width="1.54296875" style="10" customWidth="1"/>
    <col min="7" max="8" width="13.1796875" style="10" bestFit="1" customWidth="1"/>
    <col min="9" max="9" width="1.54296875" style="10" customWidth="1"/>
    <col min="10" max="10" width="14.1796875" style="10" bestFit="1" customWidth="1"/>
    <col min="11" max="16384" width="10.81640625" style="10"/>
  </cols>
  <sheetData>
    <row r="1" spans="1:10" x14ac:dyDescent="0.35">
      <c r="B1" s="103" t="s">
        <v>233</v>
      </c>
      <c r="C1" s="103" t="s">
        <v>234</v>
      </c>
      <c r="D1" s="103" t="s">
        <v>235</v>
      </c>
      <c r="E1" s="103" t="s">
        <v>236</v>
      </c>
      <c r="F1" s="104"/>
      <c r="G1" s="105" t="s">
        <v>198</v>
      </c>
      <c r="H1" s="105" t="s">
        <v>199</v>
      </c>
      <c r="I1" s="104"/>
      <c r="J1" s="106" t="s">
        <v>237</v>
      </c>
    </row>
    <row r="2" spans="1:10" x14ac:dyDescent="0.35">
      <c r="A2" s="101" t="s">
        <v>187</v>
      </c>
      <c r="B2" s="107">
        <v>7716124395</v>
      </c>
      <c r="C2" s="107">
        <v>1546688026</v>
      </c>
      <c r="D2" s="107">
        <v>2456887835</v>
      </c>
      <c r="E2" s="108">
        <f>SUM(B2:D2)</f>
        <v>11719700256</v>
      </c>
      <c r="F2" s="102"/>
      <c r="G2" s="108">
        <f>'Resultados x prop Trim'!I11*1000000</f>
        <v>3324390308.999999</v>
      </c>
      <c r="H2" s="108">
        <f>'Resultados x prop Trim'!I12*1000000</f>
        <v>3645367781.9999971</v>
      </c>
      <c r="I2" s="102"/>
      <c r="J2" s="108">
        <f>E2+G2+H2</f>
        <v>18689458346.999996</v>
      </c>
    </row>
    <row r="3" spans="1:10" x14ac:dyDescent="0.35">
      <c r="A3" s="101" t="s">
        <v>187</v>
      </c>
      <c r="B3" s="108">
        <f>B2/1000000</f>
        <v>7716.1243949999998</v>
      </c>
      <c r="C3" s="108">
        <f t="shared" ref="C3:J3" si="0">C2/1000000</f>
        <v>1546.688026</v>
      </c>
      <c r="D3" s="108">
        <f t="shared" si="0"/>
        <v>2456.887835</v>
      </c>
      <c r="E3" s="108">
        <f t="shared" si="0"/>
        <v>11719.700256</v>
      </c>
      <c r="F3" s="109"/>
      <c r="G3" s="108">
        <f t="shared" si="0"/>
        <v>3324.390308999999</v>
      </c>
      <c r="H3" s="108">
        <f t="shared" si="0"/>
        <v>3645.3677819999971</v>
      </c>
      <c r="I3" s="109"/>
      <c r="J3" s="108">
        <f t="shared" si="0"/>
        <v>18689.458346999996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90290-4044-4CAE-912C-46B3B75F13F4}">
  <dimension ref="B2:N25"/>
  <sheetViews>
    <sheetView showGridLines="0" zoomScale="80" zoomScaleNormal="80" workbookViewId="0">
      <pane xSplit="2" topLeftCell="C1" activePane="topRight" state="frozen"/>
      <selection pane="topRight" activeCell="D9" sqref="D9"/>
    </sheetView>
  </sheetViews>
  <sheetFormatPr baseColWidth="10" defaultColWidth="10.81640625" defaultRowHeight="13" x14ac:dyDescent="0.3"/>
  <cols>
    <col min="1" max="1" width="4.7265625" style="11" customWidth="1"/>
    <col min="2" max="2" width="36.81640625" style="11" bestFit="1" customWidth="1"/>
    <col min="3" max="8" width="12.6328125" style="11" customWidth="1"/>
    <col min="9" max="10" width="14" style="11" bestFit="1" customWidth="1"/>
    <col min="11" max="16384" width="10.81640625" style="11"/>
  </cols>
  <sheetData>
    <row r="2" spans="2:14" ht="16.5" customHeight="1" x14ac:dyDescent="0.3">
      <c r="B2" s="81" t="s">
        <v>71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x14ac:dyDescent="0.3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2:14" s="12" customFormat="1" x14ac:dyDescent="0.3">
      <c r="B4" s="4" t="s">
        <v>73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6" spans="2:14" s="12" customFormat="1" x14ac:dyDescent="0.3">
      <c r="B6" s="170" t="s">
        <v>188</v>
      </c>
      <c r="C6" s="170" t="s">
        <v>286</v>
      </c>
      <c r="D6" s="170"/>
      <c r="E6" s="172"/>
      <c r="F6" s="173" t="s">
        <v>189</v>
      </c>
      <c r="G6" s="170"/>
      <c r="H6" s="172"/>
      <c r="I6" s="173" t="s">
        <v>187</v>
      </c>
      <c r="J6" s="170"/>
      <c r="K6" s="172"/>
      <c r="L6" s="173" t="s">
        <v>67</v>
      </c>
      <c r="M6" s="170"/>
      <c r="N6" s="172"/>
    </row>
    <row r="7" spans="2:14" s="12" customFormat="1" x14ac:dyDescent="0.3">
      <c r="B7" s="171"/>
      <c r="C7" s="160">
        <v>2025</v>
      </c>
      <c r="D7" s="160">
        <v>2024</v>
      </c>
      <c r="E7" s="161" t="s">
        <v>190</v>
      </c>
      <c r="F7" s="162">
        <v>2025</v>
      </c>
      <c r="G7" s="160">
        <v>2024</v>
      </c>
      <c r="H7" s="161" t="s">
        <v>190</v>
      </c>
      <c r="I7" s="162">
        <v>2025</v>
      </c>
      <c r="J7" s="160">
        <v>2024</v>
      </c>
      <c r="K7" s="161" t="s">
        <v>190</v>
      </c>
      <c r="L7" s="162">
        <v>2025</v>
      </c>
      <c r="M7" s="160">
        <v>2024</v>
      </c>
      <c r="N7" s="161" t="s">
        <v>190</v>
      </c>
    </row>
    <row r="8" spans="2:14" x14ac:dyDescent="0.3">
      <c r="B8" s="11" t="s">
        <v>191</v>
      </c>
      <c r="C8" s="44">
        <v>60268.2</v>
      </c>
      <c r="D8" s="44">
        <v>60253.440000000002</v>
      </c>
      <c r="E8" s="48">
        <v>2.4496526671331564E-4</v>
      </c>
      <c r="F8" s="44">
        <v>251378.68944341975</v>
      </c>
      <c r="G8" s="44">
        <v>227129.50738400003</v>
      </c>
      <c r="H8" s="48">
        <v>0.10676368006391378</v>
      </c>
      <c r="I8" s="25"/>
      <c r="J8" s="25"/>
      <c r="K8" s="48"/>
      <c r="N8" s="48"/>
    </row>
    <row r="9" spans="2:14" x14ac:dyDescent="0.3">
      <c r="B9" s="11" t="s">
        <v>192</v>
      </c>
      <c r="C9" s="44">
        <v>10604.27</v>
      </c>
      <c r="D9" s="44">
        <v>10604.27</v>
      </c>
      <c r="E9" s="48">
        <v>0</v>
      </c>
      <c r="F9" s="44">
        <v>40603.876393320294</v>
      </c>
      <c r="G9" s="44">
        <v>36284.041108000005</v>
      </c>
      <c r="H9" s="48">
        <v>0.11905606854711229</v>
      </c>
      <c r="I9" s="25"/>
      <c r="J9" s="25"/>
      <c r="K9" s="48"/>
      <c r="N9" s="48"/>
    </row>
    <row r="10" spans="2:14" x14ac:dyDescent="0.3">
      <c r="B10" s="11" t="s">
        <v>193</v>
      </c>
      <c r="C10" s="44">
        <v>30057.040000000001</v>
      </c>
      <c r="D10" s="44">
        <v>30057.040000000001</v>
      </c>
      <c r="E10" s="48">
        <v>0</v>
      </c>
      <c r="F10" s="44">
        <v>90660.162818648852</v>
      </c>
      <c r="G10" s="44">
        <v>86857.490233981502</v>
      </c>
      <c r="H10" s="48">
        <v>4.3780594792959149E-2</v>
      </c>
      <c r="I10" s="25"/>
      <c r="J10" s="25"/>
      <c r="K10" s="48"/>
      <c r="N10" s="48"/>
    </row>
    <row r="11" spans="2:14" x14ac:dyDescent="0.3">
      <c r="B11" s="11" t="s">
        <v>194</v>
      </c>
      <c r="C11" s="44">
        <v>51672.69</v>
      </c>
      <c r="D11" s="44">
        <v>51704.710000000006</v>
      </c>
      <c r="E11" s="48">
        <v>-6.1928594126152284E-4</v>
      </c>
      <c r="F11" s="44">
        <v>136562.98098328395</v>
      </c>
      <c r="G11" s="44">
        <v>134722.78160000002</v>
      </c>
      <c r="H11" s="48">
        <v>1.3659155203220179E-2</v>
      </c>
      <c r="I11" s="25">
        <v>11675.510424999999</v>
      </c>
      <c r="J11" s="25">
        <v>11035.108902</v>
      </c>
      <c r="K11" s="48">
        <v>5.8033094977787893E-2</v>
      </c>
      <c r="L11" s="44">
        <v>10693.549915060001</v>
      </c>
      <c r="M11" s="44">
        <v>10242.019295959999</v>
      </c>
      <c r="N11" s="48">
        <v>4.4086093381810916E-2</v>
      </c>
    </row>
    <row r="12" spans="2:14" x14ac:dyDescent="0.3">
      <c r="B12" s="11" t="s">
        <v>195</v>
      </c>
      <c r="C12" s="44">
        <v>36704.92</v>
      </c>
      <c r="D12" s="44">
        <v>36722.17</v>
      </c>
      <c r="E12" s="48">
        <v>-4.6974348193475497E-4</v>
      </c>
      <c r="F12" s="44">
        <v>109395.55029339057</v>
      </c>
      <c r="G12" s="44">
        <v>106016.863562</v>
      </c>
      <c r="H12" s="48">
        <v>3.1869333027520375E-2</v>
      </c>
      <c r="I12" s="25">
        <v>12785.789401999999</v>
      </c>
      <c r="J12" s="25">
        <v>11613.796332999997</v>
      </c>
      <c r="K12" s="48">
        <v>0.10091386445875969</v>
      </c>
      <c r="L12" s="44">
        <v>10119.00385306</v>
      </c>
      <c r="M12" s="44">
        <v>9509.3915379599966</v>
      </c>
      <c r="N12" s="48">
        <v>6.410634294176723E-2</v>
      </c>
    </row>
    <row r="13" spans="2:14" x14ac:dyDescent="0.3">
      <c r="B13" s="11" t="s">
        <v>196</v>
      </c>
      <c r="C13" s="44">
        <v>100929.51000000001</v>
      </c>
      <c r="D13" s="44">
        <v>100914.75</v>
      </c>
      <c r="E13" s="48">
        <v>1.4626206773548281E-4</v>
      </c>
      <c r="F13" s="44">
        <v>382642.72865538887</v>
      </c>
      <c r="G13" s="44">
        <v>350271.03872598149</v>
      </c>
      <c r="H13" s="48">
        <v>9.2418973738596449E-2</v>
      </c>
      <c r="I13" s="25">
        <v>46938.454560000006</v>
      </c>
      <c r="J13" s="25">
        <v>42962.133640000007</v>
      </c>
      <c r="K13" s="48">
        <v>9.2554083866492012E-2</v>
      </c>
      <c r="L13" s="44">
        <v>44760.262468879999</v>
      </c>
      <c r="M13" s="44">
        <v>40943.951405080014</v>
      </c>
      <c r="N13" s="48">
        <v>9.3208176857265582E-2</v>
      </c>
    </row>
    <row r="24" spans="9:10" x14ac:dyDescent="0.3">
      <c r="I24" s="25"/>
      <c r="J24" s="25"/>
    </row>
    <row r="25" spans="9:10" x14ac:dyDescent="0.3">
      <c r="I25" s="25"/>
      <c r="J25" s="25"/>
    </row>
  </sheetData>
  <mergeCells count="5">
    <mergeCell ref="B6:B7"/>
    <mergeCell ref="C6:E6"/>
    <mergeCell ref="F6:H6"/>
    <mergeCell ref="I6:K6"/>
    <mergeCell ref="L6:N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63FE-8388-46C4-B497-507EA23A1BF5}">
  <sheetPr>
    <tabColor rgb="FF92D050"/>
  </sheetPr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3581-5725-4689-810B-FA9C8F59C4F7}">
  <sheetPr>
    <tabColor rgb="FF92D050"/>
  </sheetPr>
  <dimension ref="A1"/>
  <sheetViews>
    <sheetView workbookViewId="0"/>
  </sheetViews>
  <sheetFormatPr baseColWidth="10" defaultColWidth="11.453125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94BE3-6863-4768-8CDA-111A06A1A217}">
  <dimension ref="B1:AJ38"/>
  <sheetViews>
    <sheetView showGridLines="0" zoomScale="80" zoomScaleNormal="80" workbookViewId="0">
      <pane xSplit="2" ySplit="5" topLeftCell="C6" activePane="bottomRight" state="frozen"/>
      <selection pane="topRight" activeCell="G1" sqref="G1"/>
      <selection pane="bottomLeft" activeCell="A6" sqref="A6"/>
      <selection pane="bottomRight" activeCell="D17" sqref="D17"/>
    </sheetView>
  </sheetViews>
  <sheetFormatPr baseColWidth="10" defaultColWidth="10.81640625" defaultRowHeight="14.5" customHeight="1" x14ac:dyDescent="0.3"/>
  <cols>
    <col min="1" max="1" width="4.453125" style="11" customWidth="1"/>
    <col min="2" max="2" width="49.453125" style="11" customWidth="1"/>
    <col min="3" max="3" width="11.90625" style="11" customWidth="1"/>
    <col min="4" max="9" width="12.26953125" style="11" customWidth="1"/>
    <col min="10" max="10" width="10.453125" style="11" customWidth="1"/>
    <col min="11" max="13" width="12.26953125" style="11" customWidth="1"/>
    <col min="14" max="21" width="11.7265625" style="11" customWidth="1"/>
    <col min="22" max="22" width="14.54296875" style="11" bestFit="1" customWidth="1"/>
    <col min="23" max="23" width="11.7265625" style="11" customWidth="1"/>
    <col min="24" max="26" width="12" style="11" customWidth="1"/>
    <col min="27" max="27" width="11.1796875" style="11" bestFit="1" customWidth="1"/>
    <col min="28" max="28" width="15.08984375" style="11" bestFit="1" customWidth="1"/>
    <col min="29" max="29" width="11.1796875" style="11" bestFit="1" customWidth="1"/>
    <col min="30" max="35" width="10.81640625" style="11"/>
    <col min="36" max="36" width="14.54296875" style="11" bestFit="1" customWidth="1"/>
    <col min="37" max="16384" width="10.81640625" style="11"/>
  </cols>
  <sheetData>
    <row r="1" spans="2:34" ht="14.5" customHeight="1" x14ac:dyDescent="0.3">
      <c r="B1" s="11" t="s">
        <v>0</v>
      </c>
    </row>
    <row r="2" spans="2:34" ht="14.5" customHeight="1" x14ac:dyDescent="0.3">
      <c r="C2" s="157" t="s">
        <v>1</v>
      </c>
      <c r="D2" s="157" t="s">
        <v>1</v>
      </c>
      <c r="E2" s="157" t="s">
        <v>1</v>
      </c>
      <c r="F2" s="157" t="s">
        <v>1</v>
      </c>
      <c r="G2" s="157" t="s">
        <v>1</v>
      </c>
      <c r="H2" s="157" t="s">
        <v>1</v>
      </c>
      <c r="I2" s="157" t="s">
        <v>1</v>
      </c>
      <c r="J2" s="157" t="s">
        <v>1</v>
      </c>
      <c r="K2" s="157" t="s">
        <v>1</v>
      </c>
      <c r="L2" s="157" t="s">
        <v>1</v>
      </c>
      <c r="M2" s="157" t="s">
        <v>1</v>
      </c>
      <c r="N2" s="157" t="s">
        <v>1</v>
      </c>
      <c r="O2" s="157" t="s">
        <v>1</v>
      </c>
      <c r="P2" s="157" t="s">
        <v>1</v>
      </c>
      <c r="Q2" s="157" t="s">
        <v>1</v>
      </c>
      <c r="R2" s="157" t="s">
        <v>1</v>
      </c>
      <c r="S2" s="157" t="s">
        <v>1</v>
      </c>
      <c r="T2" s="157" t="s">
        <v>1</v>
      </c>
      <c r="U2" s="157" t="s">
        <v>1</v>
      </c>
      <c r="V2" s="157" t="s">
        <v>1</v>
      </c>
      <c r="W2" s="157" t="s">
        <v>1</v>
      </c>
      <c r="X2" s="157" t="s">
        <v>1</v>
      </c>
      <c r="Y2" s="157" t="s">
        <v>1</v>
      </c>
      <c r="Z2" s="157" t="s">
        <v>1</v>
      </c>
    </row>
    <row r="3" spans="2:34" ht="14.5" customHeight="1" x14ac:dyDescent="0.3">
      <c r="B3" s="166"/>
      <c r="C3" s="157" t="s">
        <v>2</v>
      </c>
      <c r="D3" s="157" t="s">
        <v>3</v>
      </c>
      <c r="E3" s="157" t="s">
        <v>4</v>
      </c>
      <c r="F3" s="157" t="s">
        <v>5</v>
      </c>
      <c r="G3" s="157" t="s">
        <v>6</v>
      </c>
      <c r="H3" s="157" t="s">
        <v>7</v>
      </c>
      <c r="I3" s="157" t="s">
        <v>8</v>
      </c>
      <c r="J3" s="157" t="s">
        <v>9</v>
      </c>
      <c r="K3" s="157" t="s">
        <v>10</v>
      </c>
      <c r="L3" s="157" t="s">
        <v>11</v>
      </c>
      <c r="M3" s="157" t="s">
        <v>12</v>
      </c>
      <c r="N3" s="157" t="s">
        <v>13</v>
      </c>
      <c r="O3" s="157" t="s">
        <v>14</v>
      </c>
      <c r="P3" s="157" t="s">
        <v>15</v>
      </c>
      <c r="Q3" s="157" t="s">
        <v>16</v>
      </c>
      <c r="R3" s="157" t="s">
        <v>17</v>
      </c>
      <c r="S3" s="157" t="s">
        <v>18</v>
      </c>
      <c r="T3" s="157" t="s">
        <v>19</v>
      </c>
      <c r="U3" s="157" t="s">
        <v>20</v>
      </c>
      <c r="V3" s="157" t="s">
        <v>21</v>
      </c>
      <c r="W3" s="157" t="s">
        <v>22</v>
      </c>
      <c r="X3" s="157" t="s">
        <v>23</v>
      </c>
      <c r="Y3" s="157" t="s">
        <v>276</v>
      </c>
      <c r="Z3" s="157" t="s">
        <v>279</v>
      </c>
    </row>
    <row r="4" spans="2:34" ht="14.5" customHeight="1" x14ac:dyDescent="0.3">
      <c r="B4" s="166"/>
      <c r="C4" s="157" t="s">
        <v>24</v>
      </c>
      <c r="D4" s="157" t="s">
        <v>25</v>
      </c>
      <c r="E4" s="157" t="s">
        <v>26</v>
      </c>
      <c r="F4" s="157" t="s">
        <v>27</v>
      </c>
      <c r="G4" s="157" t="s">
        <v>28</v>
      </c>
      <c r="H4" s="157" t="s">
        <v>29</v>
      </c>
      <c r="I4" s="157" t="s">
        <v>30</v>
      </c>
      <c r="J4" s="157" t="s">
        <v>31</v>
      </c>
      <c r="K4" s="157" t="s">
        <v>32</v>
      </c>
      <c r="L4" s="157" t="s">
        <v>33</v>
      </c>
      <c r="M4" s="157" t="s">
        <v>34</v>
      </c>
      <c r="N4" s="157" t="s">
        <v>35</v>
      </c>
      <c r="O4" s="157" t="s">
        <v>36</v>
      </c>
      <c r="P4" s="157" t="s">
        <v>37</v>
      </c>
      <c r="Q4" s="157" t="s">
        <v>38</v>
      </c>
      <c r="R4" s="157" t="s">
        <v>39</v>
      </c>
      <c r="S4" s="157" t="s">
        <v>40</v>
      </c>
      <c r="T4" s="157" t="s">
        <v>41</v>
      </c>
      <c r="U4" s="157" t="s">
        <v>42</v>
      </c>
      <c r="V4" s="157" t="s">
        <v>43</v>
      </c>
      <c r="W4" s="157" t="s">
        <v>44</v>
      </c>
      <c r="X4" s="157" t="s">
        <v>45</v>
      </c>
      <c r="Y4" s="157" t="s">
        <v>277</v>
      </c>
      <c r="Z4" s="157" t="s">
        <v>280</v>
      </c>
    </row>
    <row r="5" spans="2:34" ht="14.5" customHeight="1" x14ac:dyDescent="0.3">
      <c r="B5" s="166"/>
      <c r="C5" s="157" t="s">
        <v>285</v>
      </c>
      <c r="D5" s="157" t="s">
        <v>285</v>
      </c>
      <c r="E5" s="157" t="s">
        <v>285</v>
      </c>
      <c r="F5" s="157" t="s">
        <v>285</v>
      </c>
      <c r="G5" s="157" t="s">
        <v>285</v>
      </c>
      <c r="H5" s="157" t="s">
        <v>285</v>
      </c>
      <c r="I5" s="157" t="s">
        <v>285</v>
      </c>
      <c r="J5" s="157" t="s">
        <v>285</v>
      </c>
      <c r="K5" s="157" t="s">
        <v>285</v>
      </c>
      <c r="L5" s="157" t="s">
        <v>285</v>
      </c>
      <c r="M5" s="157" t="s">
        <v>285</v>
      </c>
      <c r="N5" s="157" t="s">
        <v>285</v>
      </c>
      <c r="O5" s="157" t="s">
        <v>285</v>
      </c>
      <c r="P5" s="157" t="s">
        <v>285</v>
      </c>
      <c r="Q5" s="157" t="s">
        <v>285</v>
      </c>
      <c r="R5" s="157" t="s">
        <v>285</v>
      </c>
      <c r="S5" s="157" t="s">
        <v>285</v>
      </c>
      <c r="T5" s="157" t="s">
        <v>285</v>
      </c>
      <c r="U5" s="157" t="s">
        <v>285</v>
      </c>
      <c r="V5" s="157" t="s">
        <v>285</v>
      </c>
      <c r="W5" s="157" t="s">
        <v>285</v>
      </c>
      <c r="X5" s="157" t="s">
        <v>285</v>
      </c>
      <c r="Y5" s="157" t="s">
        <v>285</v>
      </c>
      <c r="Z5" s="157" t="s">
        <v>285</v>
      </c>
      <c r="AA5" s="125"/>
    </row>
    <row r="6" spans="2:34" ht="14.5" customHeight="1" x14ac:dyDescent="0.3">
      <c r="B6" s="163" t="s">
        <v>46</v>
      </c>
      <c r="C6" s="83">
        <v>9960.6470000000008</v>
      </c>
      <c r="D6" s="83">
        <v>2311.9479999999999</v>
      </c>
      <c r="E6" s="83">
        <v>3017.308</v>
      </c>
      <c r="F6" s="83">
        <v>9233.2180000000008</v>
      </c>
      <c r="G6" s="30">
        <v>7239.7240000000002</v>
      </c>
      <c r="H6" s="30">
        <v>6122.0969999999998</v>
      </c>
      <c r="I6" s="30">
        <v>11666.379000000001</v>
      </c>
      <c r="J6" s="30">
        <v>14973.008</v>
      </c>
      <c r="K6" s="30">
        <v>11789.413</v>
      </c>
      <c r="L6" s="30">
        <v>12798.244000000001</v>
      </c>
      <c r="M6" s="30">
        <v>12883.607</v>
      </c>
      <c r="N6" s="30">
        <v>15926.696</v>
      </c>
      <c r="O6" s="31">
        <v>14157.942930999998</v>
      </c>
      <c r="P6" s="31">
        <v>14199.118377000001</v>
      </c>
      <c r="Q6" s="31">
        <v>14282.896980999998</v>
      </c>
      <c r="R6" s="31">
        <v>17356.741233999997</v>
      </c>
      <c r="S6" s="97">
        <v>15268.351928</v>
      </c>
      <c r="T6" s="97">
        <v>15579.963999999998</v>
      </c>
      <c r="U6" s="97">
        <v>15610.967677000001</v>
      </c>
      <c r="V6" s="97">
        <v>19565.029322999995</v>
      </c>
      <c r="W6" s="97">
        <v>17549.874562000001</v>
      </c>
      <c r="X6" s="143">
        <v>16816.616560999999</v>
      </c>
      <c r="Y6" s="143">
        <v>16596.568876999998</v>
      </c>
      <c r="Z6" s="30">
        <v>20536.757628000007</v>
      </c>
      <c r="AA6" s="145"/>
      <c r="AB6" s="127"/>
      <c r="AC6" s="127"/>
      <c r="AD6" s="127"/>
    </row>
    <row r="7" spans="2:34" ht="14.5" customHeight="1" x14ac:dyDescent="0.3">
      <c r="B7" s="163" t="s">
        <v>47</v>
      </c>
      <c r="C7" s="83">
        <v>-793.44</v>
      </c>
      <c r="D7" s="83">
        <v>-633.75199999999995</v>
      </c>
      <c r="E7" s="83">
        <v>-738.74099999999999</v>
      </c>
      <c r="F7" s="83">
        <v>-889.00199999999995</v>
      </c>
      <c r="G7" s="30">
        <v>-309.43200000000002</v>
      </c>
      <c r="H7" s="30">
        <v>-174.15799999999999</v>
      </c>
      <c r="I7" s="30">
        <v>-374.21899999999999</v>
      </c>
      <c r="J7" s="30">
        <v>-463.66399999999999</v>
      </c>
      <c r="K7" s="30">
        <v>-358.23</v>
      </c>
      <c r="L7" s="30">
        <v>-298.49</v>
      </c>
      <c r="M7" s="30">
        <v>-311.44</v>
      </c>
      <c r="N7" s="30">
        <v>-290.98599999999999</v>
      </c>
      <c r="O7" s="31">
        <v>-1027.4458739999998</v>
      </c>
      <c r="P7" s="31">
        <v>-845.84454400000095</v>
      </c>
      <c r="Q7" s="31">
        <v>-1088.4280700000004</v>
      </c>
      <c r="R7" s="31">
        <v>-1507.4406500000002</v>
      </c>
      <c r="S7" s="31">
        <v>-853.48436800000081</v>
      </c>
      <c r="T7" s="31">
        <v>-399.61800000000005</v>
      </c>
      <c r="U7" s="31">
        <v>-819.96531200000004</v>
      </c>
      <c r="V7" s="31">
        <v>-524.70968799999991</v>
      </c>
      <c r="W7" s="97">
        <v>-891.90960299999995</v>
      </c>
      <c r="X7" s="143">
        <v>-445.21437400000002</v>
      </c>
      <c r="Y7" s="143">
        <v>-875.04802300000006</v>
      </c>
      <c r="Z7" s="30">
        <v>-372.74659199999996</v>
      </c>
      <c r="AA7" s="44"/>
      <c r="AB7" s="127"/>
      <c r="AC7" s="127"/>
      <c r="AD7" s="127"/>
    </row>
    <row r="8" spans="2:34" ht="14.5" customHeight="1" x14ac:dyDescent="0.3">
      <c r="B8" s="17" t="s">
        <v>48</v>
      </c>
      <c r="C8" s="153">
        <v>9167.2070000000003</v>
      </c>
      <c r="D8" s="153">
        <v>1678.1959999999999</v>
      </c>
      <c r="E8" s="153">
        <v>2278.567</v>
      </c>
      <c r="F8" s="153">
        <v>8344.2160000000003</v>
      </c>
      <c r="G8" s="153">
        <v>6930.2920000000004</v>
      </c>
      <c r="H8" s="153">
        <v>5947.9390000000003</v>
      </c>
      <c r="I8" s="153">
        <v>11292.16</v>
      </c>
      <c r="J8" s="153">
        <v>14509.343999999999</v>
      </c>
      <c r="K8" s="153">
        <v>11431.183000000001</v>
      </c>
      <c r="L8" s="153">
        <v>12499.754000000001</v>
      </c>
      <c r="M8" s="153">
        <v>12572.166999999999</v>
      </c>
      <c r="N8" s="153">
        <v>15635.71</v>
      </c>
      <c r="O8" s="153">
        <v>13130.497056999999</v>
      </c>
      <c r="P8" s="153">
        <v>13353.273832999999</v>
      </c>
      <c r="Q8" s="153">
        <v>13194.468910999998</v>
      </c>
      <c r="R8" s="153">
        <v>15849.300583999997</v>
      </c>
      <c r="S8" s="153">
        <v>14414.867560000002</v>
      </c>
      <c r="T8" s="153">
        <v>15180.345999999998</v>
      </c>
      <c r="U8" s="153">
        <v>14791.002365</v>
      </c>
      <c r="V8" s="153">
        <v>19040.319634999996</v>
      </c>
      <c r="W8" s="153">
        <v>16657.964959000001</v>
      </c>
      <c r="X8" s="153">
        <v>16371.402187</v>
      </c>
      <c r="Y8" s="153">
        <v>15721.520853999999</v>
      </c>
      <c r="Z8" s="153">
        <v>20164.011036000007</v>
      </c>
      <c r="AA8" s="44"/>
      <c r="AB8" s="87"/>
      <c r="AC8" s="127"/>
      <c r="AD8" s="127"/>
      <c r="AE8" s="141"/>
      <c r="AG8" s="25"/>
    </row>
    <row r="9" spans="2:34" ht="14.5" customHeight="1" x14ac:dyDescent="0.3">
      <c r="B9" s="163" t="s">
        <v>49</v>
      </c>
      <c r="C9" s="83">
        <v>-706.697</v>
      </c>
      <c r="D9" s="83">
        <v>-470.601</v>
      </c>
      <c r="E9" s="83">
        <v>-524.18100000000004</v>
      </c>
      <c r="F9" s="83">
        <v>-4754.4570000000003</v>
      </c>
      <c r="G9" s="30">
        <v>-831.04600000000005</v>
      </c>
      <c r="H9" s="30">
        <v>-894.32100000000003</v>
      </c>
      <c r="I9" s="30">
        <v>-886.04700000000003</v>
      </c>
      <c r="J9" s="30">
        <v>-946.16300000000001</v>
      </c>
      <c r="K9" s="30">
        <v>-825.94100000000003</v>
      </c>
      <c r="L9" s="30">
        <v>-931.92899999999997</v>
      </c>
      <c r="M9" s="30">
        <v>-983.70399999999995</v>
      </c>
      <c r="N9" s="30">
        <v>-1458.675</v>
      </c>
      <c r="O9" s="31">
        <v>-825.03313500000002</v>
      </c>
      <c r="P9" s="31">
        <v>-844.61060999999995</v>
      </c>
      <c r="Q9" s="31">
        <v>-916.17911599999968</v>
      </c>
      <c r="R9" s="31">
        <v>-275.15100000000001</v>
      </c>
      <c r="S9" s="31">
        <v>-720.24989500000004</v>
      </c>
      <c r="T9" s="31">
        <v>-879.68700000000001</v>
      </c>
      <c r="U9" s="31">
        <v>-736.28137800000013</v>
      </c>
      <c r="V9" s="31">
        <v>-921.9876220000001</v>
      </c>
      <c r="W9" s="97">
        <v>-755.019319</v>
      </c>
      <c r="X9" s="143">
        <v>-862.88253000000009</v>
      </c>
      <c r="Y9" s="143">
        <v>-851.56269799999995</v>
      </c>
      <c r="Z9" s="30">
        <v>-922.35000600000012</v>
      </c>
      <c r="AA9" s="127"/>
      <c r="AB9" s="127"/>
      <c r="AC9" s="127"/>
      <c r="AD9" s="127"/>
      <c r="AE9" s="141"/>
      <c r="AF9" s="44"/>
      <c r="AG9" s="25"/>
      <c r="AH9" s="44"/>
    </row>
    <row r="10" spans="2:34" ht="14.5" customHeight="1" x14ac:dyDescent="0.3">
      <c r="B10" s="163" t="s">
        <v>50</v>
      </c>
      <c r="C10" s="83">
        <v>-9.5679999999999996</v>
      </c>
      <c r="D10" s="83">
        <v>-1130.6500000000001</v>
      </c>
      <c r="E10" s="83">
        <v>-1577.557</v>
      </c>
      <c r="F10" s="83">
        <v>930.26099999999997</v>
      </c>
      <c r="G10" s="30">
        <v>1201.509</v>
      </c>
      <c r="H10" s="30">
        <v>-547.80999999999995</v>
      </c>
      <c r="I10" s="30">
        <v>-164.131</v>
      </c>
      <c r="J10" s="30">
        <v>-60.829000000000001</v>
      </c>
      <c r="K10" s="30">
        <v>24.952999999999999</v>
      </c>
      <c r="L10" s="30">
        <v>80.715000000000003</v>
      </c>
      <c r="M10" s="30">
        <v>468.70699999999999</v>
      </c>
      <c r="N10" s="30">
        <v>-175.196</v>
      </c>
      <c r="O10" s="31">
        <v>3.7140990000000018</v>
      </c>
      <c r="P10" s="31">
        <v>-690.45990000000006</v>
      </c>
      <c r="Q10" s="31">
        <v>-152.874368</v>
      </c>
      <c r="R10" s="31">
        <v>-302.608</v>
      </c>
      <c r="S10" s="31">
        <v>133.88623500000003</v>
      </c>
      <c r="T10" s="31">
        <v>-343.79499999999996</v>
      </c>
      <c r="U10" s="31">
        <v>-0.93755100000001335</v>
      </c>
      <c r="V10" s="31">
        <v>-105.60244900000001</v>
      </c>
      <c r="W10" s="97">
        <v>-172.18941100000001</v>
      </c>
      <c r="X10" s="143">
        <v>24.960083999999995</v>
      </c>
      <c r="Y10" s="143">
        <v>-497.66872499999999</v>
      </c>
      <c r="Z10" s="30">
        <v>-394.937093</v>
      </c>
      <c r="AA10" s="97"/>
      <c r="AB10" s="97"/>
      <c r="AC10" s="97"/>
      <c r="AD10" s="49"/>
      <c r="AE10" s="141"/>
      <c r="AF10" s="44"/>
      <c r="AG10" s="25"/>
      <c r="AH10" s="44"/>
    </row>
    <row r="11" spans="2:34" ht="14.5" customHeight="1" x14ac:dyDescent="0.3">
      <c r="B11" s="163" t="s">
        <v>51</v>
      </c>
      <c r="C11" s="83">
        <v>-45.850999999999999</v>
      </c>
      <c r="D11" s="83">
        <v>-41.634</v>
      </c>
      <c r="E11" s="83">
        <v>-46.177999999999997</v>
      </c>
      <c r="F11" s="83">
        <v>-65.168000000000006</v>
      </c>
      <c r="G11" s="30"/>
      <c r="H11" s="30"/>
      <c r="I11" s="30"/>
      <c r="J11" s="30"/>
      <c r="K11" s="30">
        <v>-24.597000000000001</v>
      </c>
      <c r="L11" s="30">
        <v>-27.120999999999999</v>
      </c>
      <c r="M11" s="30">
        <v>-18.78</v>
      </c>
      <c r="N11" s="30">
        <v>-23.556000000000001</v>
      </c>
      <c r="O11" s="31">
        <v>-29.699363999999999</v>
      </c>
      <c r="P11" s="31">
        <v>-29.555067999999999</v>
      </c>
      <c r="Q11" s="31">
        <v>-37.133000000000003</v>
      </c>
      <c r="R11" s="31">
        <v>-31.251000000000001</v>
      </c>
      <c r="S11" s="31">
        <v>-21.280142000000001</v>
      </c>
      <c r="T11" s="31">
        <v>-30.794861000000001</v>
      </c>
      <c r="U11" s="31">
        <v>-27.492833000000005</v>
      </c>
      <c r="V11" s="31">
        <v>-51.173167000000007</v>
      </c>
      <c r="W11" s="97">
        <v>-24.860671</v>
      </c>
      <c r="X11" s="143">
        <v>-28.307281</v>
      </c>
      <c r="Y11" s="143">
        <v>-29.252268000000001</v>
      </c>
      <c r="Z11" s="30">
        <v>-105.17345900000001</v>
      </c>
      <c r="AE11" s="141"/>
      <c r="AF11" s="44"/>
      <c r="AG11" s="25"/>
      <c r="AH11" s="44"/>
    </row>
    <row r="12" spans="2:34" ht="14.5" customHeight="1" x14ac:dyDescent="0.3">
      <c r="B12" s="163" t="s">
        <v>52</v>
      </c>
      <c r="C12" s="83">
        <v>301.572</v>
      </c>
      <c r="D12" s="83">
        <v>0</v>
      </c>
      <c r="E12" s="83">
        <v>0</v>
      </c>
      <c r="F12" s="83">
        <v>17757.108</v>
      </c>
      <c r="G12" s="30">
        <v>0</v>
      </c>
      <c r="H12" s="30">
        <v>0</v>
      </c>
      <c r="I12" s="30">
        <v>0</v>
      </c>
      <c r="J12" s="30">
        <v>3773.7669999999998</v>
      </c>
      <c r="K12" s="30">
        <v>0</v>
      </c>
      <c r="L12" s="30">
        <v>35432.321000000004</v>
      </c>
      <c r="M12" s="30">
        <v>0</v>
      </c>
      <c r="N12" s="30">
        <v>23677.218144400002</v>
      </c>
      <c r="O12" s="31">
        <v>41.962415</v>
      </c>
      <c r="P12" s="31">
        <v>4841.6819109999997</v>
      </c>
      <c r="Q12" s="31">
        <v>71.241916000000003</v>
      </c>
      <c r="R12" s="31">
        <v>21602.915000000001</v>
      </c>
      <c r="S12" s="31">
        <v>97.095796000000007</v>
      </c>
      <c r="T12" s="31">
        <v>44.430059999999997</v>
      </c>
      <c r="U12" s="31">
        <v>53.993425000000002</v>
      </c>
      <c r="V12" s="31">
        <v>27755.844158</v>
      </c>
      <c r="W12" s="31">
        <v>50.233930999999998</v>
      </c>
      <c r="X12" s="30">
        <v>58.622555000000006</v>
      </c>
      <c r="Y12" s="30">
        <v>36.465083000000007</v>
      </c>
      <c r="Z12" s="30">
        <v>55620.071929999998</v>
      </c>
      <c r="AA12" s="56"/>
      <c r="AE12" s="141"/>
      <c r="AF12" s="44"/>
      <c r="AG12" s="25"/>
      <c r="AH12" s="44"/>
    </row>
    <row r="13" spans="2:34" ht="14.5" customHeight="1" x14ac:dyDescent="0.3">
      <c r="B13" s="17" t="s">
        <v>53</v>
      </c>
      <c r="C13" s="153">
        <v>8716.2309999999998</v>
      </c>
      <c r="D13" s="153">
        <v>1165.961</v>
      </c>
      <c r="E13" s="153">
        <v>1708.2080000000001</v>
      </c>
      <c r="F13" s="153">
        <v>21281.699000000001</v>
      </c>
      <c r="G13" s="153">
        <v>6099.2460000000001</v>
      </c>
      <c r="H13" s="153">
        <v>5053.6180000000004</v>
      </c>
      <c r="I13" s="153">
        <v>10406.112999999999</v>
      </c>
      <c r="J13" s="153">
        <v>17336.948</v>
      </c>
      <c r="K13" s="153">
        <v>10580.645</v>
      </c>
      <c r="L13" s="153">
        <v>46973.025000000009</v>
      </c>
      <c r="M13" s="153">
        <v>11569.682999999999</v>
      </c>
      <c r="N13" s="153">
        <v>37830.697144400001</v>
      </c>
      <c r="O13" s="153">
        <v>12321.441072</v>
      </c>
      <c r="P13" s="153">
        <v>16630.330166</v>
      </c>
      <c r="Q13" s="153">
        <v>12159.524342999999</v>
      </c>
      <c r="R13" s="153">
        <v>36843.205583999996</v>
      </c>
      <c r="S13" s="153">
        <v>13904.319554000002</v>
      </c>
      <c r="T13" s="153">
        <v>13970.499198999998</v>
      </c>
      <c r="U13" s="153">
        <v>14080.284028</v>
      </c>
      <c r="V13" s="153">
        <v>45717.400554999993</v>
      </c>
      <c r="W13" s="153">
        <v>15756.129489000003</v>
      </c>
      <c r="X13" s="153">
        <v>15563.795015</v>
      </c>
      <c r="Y13" s="153">
        <v>14379.502245999998</v>
      </c>
      <c r="Z13" s="153">
        <v>74361.622407999996</v>
      </c>
      <c r="AA13" s="44"/>
      <c r="AB13" s="87"/>
      <c r="AC13" s="127"/>
      <c r="AD13" s="127"/>
      <c r="AE13" s="141"/>
      <c r="AG13" s="25"/>
    </row>
    <row r="14" spans="2:34" ht="14.15" customHeight="1" x14ac:dyDescent="0.3">
      <c r="B14" s="163" t="s">
        <v>54</v>
      </c>
      <c r="C14" s="83">
        <v>108.345</v>
      </c>
      <c r="D14" s="83">
        <v>66.807000000000002</v>
      </c>
      <c r="E14" s="83">
        <v>40.417000000000002</v>
      </c>
      <c r="F14" s="83">
        <v>23.603999999999999</v>
      </c>
      <c r="G14" s="30">
        <v>17.417999999999999</v>
      </c>
      <c r="H14" s="30">
        <v>18.734000000000002</v>
      </c>
      <c r="I14" s="30">
        <v>29.077999999999999</v>
      </c>
      <c r="J14" s="30">
        <v>257.21300000000002</v>
      </c>
      <c r="K14" s="30">
        <v>717.10799999999995</v>
      </c>
      <c r="L14" s="30">
        <v>678.06200000000001</v>
      </c>
      <c r="M14" s="30">
        <v>553.31100000000004</v>
      </c>
      <c r="N14" s="30">
        <v>608.65200000000004</v>
      </c>
      <c r="O14" s="31">
        <v>723.6021310000001</v>
      </c>
      <c r="P14" s="31">
        <v>829.05717299999992</v>
      </c>
      <c r="Q14" s="31">
        <v>1665.1222340000002</v>
      </c>
      <c r="R14" s="31">
        <v>1593.85</v>
      </c>
      <c r="S14" s="31">
        <v>1612.9656940000002</v>
      </c>
      <c r="T14" s="31">
        <v>2058.3850000000002</v>
      </c>
      <c r="U14" s="31">
        <v>1880.9416059999999</v>
      </c>
      <c r="V14" s="31">
        <v>739.95439400000032</v>
      </c>
      <c r="W14" s="31">
        <v>387.194591</v>
      </c>
      <c r="X14" s="30">
        <v>541.02376699999991</v>
      </c>
      <c r="Y14" s="30">
        <v>357.77165300000013</v>
      </c>
      <c r="Z14" s="30">
        <v>723.60571699999991</v>
      </c>
      <c r="AE14" s="141"/>
      <c r="AG14" s="25"/>
    </row>
    <row r="15" spans="2:34" ht="14.5" customHeight="1" x14ac:dyDescent="0.3">
      <c r="B15" s="163" t="s">
        <v>55</v>
      </c>
      <c r="C15" s="83">
        <v>-1714.951</v>
      </c>
      <c r="D15" s="83">
        <v>-1902.4090000000001</v>
      </c>
      <c r="E15" s="83">
        <v>-1924.1559999999999</v>
      </c>
      <c r="F15" s="83">
        <v>-1887.5440000000001</v>
      </c>
      <c r="G15" s="30">
        <v>-1636.8030000000001</v>
      </c>
      <c r="H15" s="30">
        <v>-1406.442</v>
      </c>
      <c r="I15" s="30">
        <v>-1401.021</v>
      </c>
      <c r="J15" s="30">
        <v>-1445.556</v>
      </c>
      <c r="K15" s="30">
        <v>-1603.482</v>
      </c>
      <c r="L15" s="30">
        <v>-1597.979</v>
      </c>
      <c r="M15" s="30">
        <v>-1528.655</v>
      </c>
      <c r="N15" s="30">
        <v>-5208.8130000000001</v>
      </c>
      <c r="O15" s="31">
        <v>-4050.1727299999993</v>
      </c>
      <c r="P15" s="31">
        <v>-4004.9064859999999</v>
      </c>
      <c r="Q15" s="31">
        <v>-4497.2354069999992</v>
      </c>
      <c r="R15" s="31">
        <v>-3118.6933960000006</v>
      </c>
      <c r="S15" s="31">
        <v>-3720.5748659999999</v>
      </c>
      <c r="T15" s="31">
        <v>-5683.4640000000009</v>
      </c>
      <c r="U15" s="31">
        <v>-4148.8210069999986</v>
      </c>
      <c r="V15" s="31">
        <v>-3829.7839930000009</v>
      </c>
      <c r="W15" s="31">
        <v>-3605.9509990000001</v>
      </c>
      <c r="X15" s="30">
        <v>-3651.9754589999998</v>
      </c>
      <c r="Y15" s="30">
        <v>-4068.0583779999997</v>
      </c>
      <c r="Z15" s="30">
        <v>-4159.5651980000002</v>
      </c>
      <c r="AE15" s="142"/>
      <c r="AG15" s="25"/>
    </row>
    <row r="16" spans="2:34" ht="14.5" customHeight="1" x14ac:dyDescent="0.3">
      <c r="B16" s="163" t="s">
        <v>56</v>
      </c>
      <c r="C16" s="83">
        <v>-3116.442</v>
      </c>
      <c r="D16" s="83">
        <v>-1035.348</v>
      </c>
      <c r="E16" s="83">
        <v>-136.511</v>
      </c>
      <c r="F16" s="83">
        <v>-3711.9969999999998</v>
      </c>
      <c r="G16" s="30">
        <v>-3366.607</v>
      </c>
      <c r="H16" s="30">
        <v>-2450.5889999999999</v>
      </c>
      <c r="I16" s="30">
        <v>-2854.2370000000001</v>
      </c>
      <c r="J16" s="30">
        <v>-6806.53</v>
      </c>
      <c r="K16" s="30">
        <v>-5366.8389999999999</v>
      </c>
      <c r="L16" s="30">
        <v>-8817.4920000000002</v>
      </c>
      <c r="M16" s="30">
        <v>-6775.8720000000003</v>
      </c>
      <c r="N16" s="30">
        <v>-20278.655999999999</v>
      </c>
      <c r="O16" s="31">
        <v>-2695.4012040000002</v>
      </c>
      <c r="P16" s="31">
        <v>-3087.0570690000004</v>
      </c>
      <c r="Q16" s="31">
        <v>-827.20623199999989</v>
      </c>
      <c r="R16" s="31">
        <v>-4236.8123620000006</v>
      </c>
      <c r="S16" s="31">
        <v>-2137.1840790000001</v>
      </c>
      <c r="T16" s="31">
        <v>-4124.0200000000004</v>
      </c>
      <c r="U16" s="31">
        <v>-3054.3776990000006</v>
      </c>
      <c r="V16" s="31">
        <v>-4305.620300999999</v>
      </c>
      <c r="W16" s="31">
        <v>-3941.076505</v>
      </c>
      <c r="X16" s="30">
        <v>-3075.8612990000001</v>
      </c>
      <c r="Y16" s="30">
        <v>-1742.29108</v>
      </c>
      <c r="Z16" s="30">
        <v>-2065.0683549999994</v>
      </c>
      <c r="AC16" s="25"/>
    </row>
    <row r="17" spans="2:36" ht="14.5" customHeight="1" x14ac:dyDescent="0.3">
      <c r="B17" s="17" t="s">
        <v>57</v>
      </c>
      <c r="C17" s="153">
        <v>3983.6149999999998</v>
      </c>
      <c r="D17" s="153">
        <v>-2835.6390000000001</v>
      </c>
      <c r="E17" s="153">
        <v>-1889.5989999999999</v>
      </c>
      <c r="F17" s="153">
        <v>16636.023000000001</v>
      </c>
      <c r="G17" s="153">
        <v>2314.7629999999999</v>
      </c>
      <c r="H17" s="153">
        <v>667.51099999999997</v>
      </c>
      <c r="I17" s="153">
        <v>6015.8019999999997</v>
      </c>
      <c r="J17" s="153">
        <v>9281.2459999999992</v>
      </c>
      <c r="K17" s="153">
        <v>4352.3850000000002</v>
      </c>
      <c r="L17" s="153">
        <v>37316.331000000006</v>
      </c>
      <c r="M17" s="153">
        <v>4287.1739999999982</v>
      </c>
      <c r="N17" s="153">
        <v>12776.684144399998</v>
      </c>
      <c r="O17" s="153">
        <v>6299.4692689999993</v>
      </c>
      <c r="P17" s="153">
        <v>10367.423784000001</v>
      </c>
      <c r="Q17" s="153">
        <v>8500.2049379999989</v>
      </c>
      <c r="R17" s="153">
        <v>31081.549825999991</v>
      </c>
      <c r="S17" s="153">
        <v>9659.5263030000006</v>
      </c>
      <c r="T17" s="153">
        <v>6221.4001989999961</v>
      </c>
      <c r="U17" s="153">
        <v>8758.0269280000011</v>
      </c>
      <c r="V17" s="153">
        <v>38321.950654999993</v>
      </c>
      <c r="W17" s="153">
        <v>8596.2965760000006</v>
      </c>
      <c r="X17" s="153">
        <v>9376.9820240000008</v>
      </c>
      <c r="Y17" s="153">
        <v>8926.9244409999992</v>
      </c>
      <c r="Z17" s="153">
        <v>68860.594572000002</v>
      </c>
      <c r="AA17" s="44"/>
      <c r="AB17" s="87"/>
      <c r="AC17" s="127"/>
      <c r="AD17" s="127"/>
      <c r="AE17" s="141"/>
      <c r="AG17" s="25"/>
    </row>
    <row r="18" spans="2:36" ht="14.5" customHeight="1" x14ac:dyDescent="0.3">
      <c r="B18" s="163" t="s">
        <v>58</v>
      </c>
      <c r="C18" s="121">
        <v>-1468.1310000000001</v>
      </c>
      <c r="D18" s="83">
        <v>1191.367</v>
      </c>
      <c r="E18" s="83">
        <v>1.6359999999999999</v>
      </c>
      <c r="F18" s="83">
        <v>-4461.0249999999996</v>
      </c>
      <c r="G18" s="30">
        <v>-501.10700000000003</v>
      </c>
      <c r="H18" s="30">
        <v>-616.41399999999999</v>
      </c>
      <c r="I18" s="30">
        <v>-1187.461</v>
      </c>
      <c r="J18" s="30">
        <v>-4506.835</v>
      </c>
      <c r="K18" s="30">
        <v>-248.95400000000001</v>
      </c>
      <c r="L18" s="30">
        <v>-9824.7829999999994</v>
      </c>
      <c r="M18" s="30">
        <v>-267.48399999999998</v>
      </c>
      <c r="N18" s="30">
        <v>-10732.201462912799</v>
      </c>
      <c r="O18" s="31">
        <v>-1918.696344</v>
      </c>
      <c r="P18" s="31">
        <v>-2729.3269869999999</v>
      </c>
      <c r="Q18" s="31">
        <v>-1572.7837260000001</v>
      </c>
      <c r="R18" s="31">
        <v>-9870.5572710000015</v>
      </c>
      <c r="S18" s="31">
        <v>-2824.3150390000001</v>
      </c>
      <c r="T18" s="31">
        <v>-1731.9450000000002</v>
      </c>
      <c r="U18" s="31">
        <v>-2519.6056129999997</v>
      </c>
      <c r="V18" s="31">
        <v>-10611.638387000001</v>
      </c>
      <c r="W18" s="31">
        <v>-2462.3989780000002</v>
      </c>
      <c r="X18" s="30">
        <v>-2790.0075569999999</v>
      </c>
      <c r="Y18" s="30">
        <v>-2516.380212</v>
      </c>
      <c r="Z18" s="30">
        <v>-18871.275925000002</v>
      </c>
      <c r="AC18" s="25"/>
    </row>
    <row r="19" spans="2:36" ht="14.5" customHeight="1" x14ac:dyDescent="0.3">
      <c r="B19" s="17" t="s">
        <v>59</v>
      </c>
      <c r="C19" s="153">
        <v>2515.4839999999999</v>
      </c>
      <c r="D19" s="153">
        <v>-1644.2719999999999</v>
      </c>
      <c r="E19" s="153">
        <v>-1887.963</v>
      </c>
      <c r="F19" s="153">
        <v>12174.998</v>
      </c>
      <c r="G19" s="153">
        <v>1813.6559999999999</v>
      </c>
      <c r="H19" s="153">
        <v>51.097000000000001</v>
      </c>
      <c r="I19" s="153">
        <v>4828.3410000000003</v>
      </c>
      <c r="J19" s="153">
        <v>4774.4110000000001</v>
      </c>
      <c r="K19" s="153">
        <v>4103.4310000000005</v>
      </c>
      <c r="L19" s="153">
        <v>27491.548000000006</v>
      </c>
      <c r="M19" s="153">
        <v>4019.6899999999982</v>
      </c>
      <c r="N19" s="153">
        <v>2044.4826814871994</v>
      </c>
      <c r="O19" s="153">
        <v>4380.7729249999993</v>
      </c>
      <c r="P19" s="153">
        <v>7638.0967970000002</v>
      </c>
      <c r="Q19" s="153">
        <v>6927.4212119999993</v>
      </c>
      <c r="R19" s="153">
        <v>21210.99255499999</v>
      </c>
      <c r="S19" s="153">
        <v>6835.2112640000005</v>
      </c>
      <c r="T19" s="153">
        <v>4489.4551989999964</v>
      </c>
      <c r="U19" s="153">
        <v>6238.4213150000014</v>
      </c>
      <c r="V19" s="153">
        <v>27710.312267999994</v>
      </c>
      <c r="W19" s="153">
        <v>6133.8975980000005</v>
      </c>
      <c r="X19" s="153">
        <v>6586.9744670000009</v>
      </c>
      <c r="Y19" s="153">
        <v>6410.5442289999992</v>
      </c>
      <c r="Z19" s="153">
        <v>49989.318647</v>
      </c>
      <c r="AA19" s="44"/>
      <c r="AB19" s="87"/>
      <c r="AC19" s="127"/>
      <c r="AD19" s="127"/>
      <c r="AE19" s="141"/>
      <c r="AG19" s="25"/>
    </row>
    <row r="20" spans="2:36" ht="14.5" customHeight="1" x14ac:dyDescent="0.3">
      <c r="B20" s="1" t="s">
        <v>60</v>
      </c>
      <c r="C20" s="84">
        <v>2515.4839999999999</v>
      </c>
      <c r="D20" s="84">
        <v>-1644.2719999999999</v>
      </c>
      <c r="E20" s="84">
        <v>-1887.963</v>
      </c>
      <c r="F20" s="84">
        <v>12174.998</v>
      </c>
      <c r="G20" s="30">
        <v>1813.6559999999999</v>
      </c>
      <c r="H20" s="30">
        <v>51.097000000000001</v>
      </c>
      <c r="I20" s="30">
        <v>4828.3410000000003</v>
      </c>
      <c r="J20" s="30">
        <v>4774.4110000000001</v>
      </c>
      <c r="K20" s="30">
        <v>4103.4310000000005</v>
      </c>
      <c r="L20" s="30">
        <v>27491.548000000006</v>
      </c>
      <c r="M20" s="30">
        <v>4019.6899999999982</v>
      </c>
      <c r="N20" s="30">
        <v>2044.4826814871994</v>
      </c>
      <c r="O20" s="31">
        <v>4380.7729249999966</v>
      </c>
      <c r="P20" s="31">
        <v>7638.096797000002</v>
      </c>
      <c r="Q20" s="31">
        <v>6927.4212119999975</v>
      </c>
      <c r="R20" s="31">
        <v>21210.992555000001</v>
      </c>
      <c r="S20" s="31">
        <v>6835.2112640000014</v>
      </c>
      <c r="T20" s="31">
        <v>4489.4551989999964</v>
      </c>
      <c r="U20" s="31">
        <v>6238.4213150000014</v>
      </c>
      <c r="V20" s="31">
        <v>27710.312267999994</v>
      </c>
      <c r="W20" s="31">
        <v>6133.8975980000005</v>
      </c>
      <c r="X20" s="30">
        <v>6586.9744670000009</v>
      </c>
      <c r="Y20" s="30">
        <v>6410.5442289999992</v>
      </c>
      <c r="Z20" s="30">
        <v>49989.318647</v>
      </c>
    </row>
    <row r="21" spans="2:36" ht="14.5" customHeight="1" x14ac:dyDescent="0.3">
      <c r="B21" s="1" t="s">
        <v>61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0">
        <v>0</v>
      </c>
      <c r="Y21" s="30">
        <v>0</v>
      </c>
      <c r="Z21" s="30">
        <v>0</v>
      </c>
    </row>
    <row r="22" spans="2:36" ht="14.5" customHeight="1" x14ac:dyDescent="0.3">
      <c r="B22" s="17" t="s">
        <v>59</v>
      </c>
      <c r="C22" s="153">
        <v>2515.4839999999999</v>
      </c>
      <c r="D22" s="153">
        <v>-1644.2719999999999</v>
      </c>
      <c r="E22" s="153">
        <v>-1887.963</v>
      </c>
      <c r="F22" s="153">
        <v>12174.998</v>
      </c>
      <c r="G22" s="153">
        <v>1813.6559999999999</v>
      </c>
      <c r="H22" s="153">
        <v>51.097000000000001</v>
      </c>
      <c r="I22" s="153">
        <v>4828.3410000000003</v>
      </c>
      <c r="J22" s="153">
        <v>4774.4110000000001</v>
      </c>
      <c r="K22" s="153">
        <v>4103.4309999999996</v>
      </c>
      <c r="L22" s="153">
        <v>27491.547999999999</v>
      </c>
      <c r="M22" s="153">
        <v>4019.69</v>
      </c>
      <c r="N22" s="153">
        <v>2044.4826814872008</v>
      </c>
      <c r="O22" s="153">
        <v>4380.7729249999966</v>
      </c>
      <c r="P22" s="153">
        <v>7638.096797000002</v>
      </c>
      <c r="Q22" s="153">
        <v>6927.4212119999975</v>
      </c>
      <c r="R22" s="153">
        <v>21210.992555000001</v>
      </c>
      <c r="S22" s="153">
        <v>6835.2112640000014</v>
      </c>
      <c r="T22" s="153">
        <v>4489.4551989999964</v>
      </c>
      <c r="U22" s="153">
        <v>6238.4213150000014</v>
      </c>
      <c r="V22" s="153">
        <v>27710.312267999994</v>
      </c>
      <c r="W22" s="153">
        <v>6133.8975980000005</v>
      </c>
      <c r="X22" s="153">
        <v>6586.9744670000009</v>
      </c>
      <c r="Y22" s="153">
        <v>6410.5442289999992</v>
      </c>
      <c r="Z22" s="153">
        <v>49989.318647</v>
      </c>
      <c r="AA22" s="44"/>
      <c r="AB22" s="87"/>
      <c r="AC22" s="127"/>
      <c r="AD22" s="127"/>
      <c r="AE22" s="141"/>
      <c r="AG22" s="25"/>
    </row>
    <row r="23" spans="2:36" ht="14.5" customHeight="1" x14ac:dyDescent="0.3">
      <c r="B23" s="17" t="s">
        <v>62</v>
      </c>
      <c r="C23" s="164">
        <v>0.96823864511162427</v>
      </c>
      <c r="D23" s="164">
        <v>-0.6328991531947652</v>
      </c>
      <c r="E23" s="164">
        <v>-0.72669861431870664</v>
      </c>
      <c r="F23" s="164">
        <v>4.6862963818321788</v>
      </c>
      <c r="G23" s="164">
        <v>0.69809699769053113</v>
      </c>
      <c r="H23" s="164">
        <v>1.9667821401077753E-2</v>
      </c>
      <c r="I23" s="164">
        <v>1.858483833718245</v>
      </c>
      <c r="J23" s="164">
        <v>1.8377255581216321</v>
      </c>
      <c r="K23" s="164">
        <v>1.5794576597382601</v>
      </c>
      <c r="L23" s="164">
        <v>10.581812163202462</v>
      </c>
      <c r="M23" s="164">
        <v>1.5472247882986914</v>
      </c>
      <c r="N23" s="164">
        <v>0.78694483506050839</v>
      </c>
      <c r="O23" s="164">
        <v>1.6862097478829856</v>
      </c>
      <c r="P23" s="164">
        <v>2.939991068899154</v>
      </c>
      <c r="Q23" s="164">
        <v>2.6664438845265579</v>
      </c>
      <c r="R23" s="164">
        <v>8.1643543321785987</v>
      </c>
      <c r="S23" s="164">
        <v>2.6309512178598928</v>
      </c>
      <c r="T23" s="164">
        <v>1.7280428017705913</v>
      </c>
      <c r="U23" s="164">
        <v>2.4012399210931492</v>
      </c>
      <c r="V23" s="164">
        <v>10.666017039260968</v>
      </c>
      <c r="W23" s="164">
        <v>2.3610075434949964</v>
      </c>
      <c r="X23" s="164">
        <v>2.5354020273287148</v>
      </c>
      <c r="Y23" s="164">
        <v>2.4674920050038489</v>
      </c>
      <c r="Z23" s="164">
        <v>19.241462142802156</v>
      </c>
      <c r="AA23" s="44"/>
      <c r="AB23" s="87"/>
      <c r="AC23" s="127"/>
      <c r="AD23" s="127"/>
      <c r="AE23" s="141"/>
      <c r="AG23" s="25"/>
    </row>
    <row r="24" spans="2:36" ht="14.5" customHeight="1" x14ac:dyDescent="0.5">
      <c r="AJ24" s="146"/>
    </row>
    <row r="25" spans="2:36" ht="14.5" customHeight="1" x14ac:dyDescent="0.4">
      <c r="B25" s="11" t="s">
        <v>63</v>
      </c>
      <c r="C25" s="44">
        <v>9960.6470000000008</v>
      </c>
      <c r="D25" s="44">
        <v>2311.9479999999999</v>
      </c>
      <c r="E25" s="44">
        <v>3017.308</v>
      </c>
      <c r="F25" s="44">
        <v>9233.2180000000008</v>
      </c>
      <c r="G25" s="44">
        <v>7239.7240000000002</v>
      </c>
      <c r="H25" s="44">
        <v>6122.0969999999998</v>
      </c>
      <c r="I25" s="44">
        <v>11666.379000000001</v>
      </c>
      <c r="J25" s="44">
        <v>14973.008</v>
      </c>
      <c r="K25" s="44">
        <v>11789.413</v>
      </c>
      <c r="L25" s="44">
        <v>12798.244000000001</v>
      </c>
      <c r="M25" s="44">
        <v>12883.607</v>
      </c>
      <c r="N25" s="44">
        <v>15926.696</v>
      </c>
      <c r="O25" s="44">
        <v>14157.942930999998</v>
      </c>
      <c r="P25" s="44">
        <v>14199.118377000001</v>
      </c>
      <c r="Q25" s="44">
        <v>14282.896980999998</v>
      </c>
      <c r="R25" s="44">
        <v>17356.741233999997</v>
      </c>
      <c r="S25" s="44">
        <v>15268.351928</v>
      </c>
      <c r="T25" s="44">
        <v>15579.963999999998</v>
      </c>
      <c r="U25" s="44">
        <v>15610.967677000001</v>
      </c>
      <c r="V25" s="44">
        <v>19565.029322999995</v>
      </c>
      <c r="W25" s="44">
        <v>17549.874562000001</v>
      </c>
      <c r="X25" s="44">
        <v>16816.616560999999</v>
      </c>
      <c r="Y25" s="44">
        <v>16596.568876999998</v>
      </c>
      <c r="Z25" s="44">
        <v>20536.757628000007</v>
      </c>
      <c r="AJ25" s="147"/>
    </row>
    <row r="26" spans="2:36" ht="14.5" customHeight="1" x14ac:dyDescent="0.5">
      <c r="B26" s="11" t="s">
        <v>64</v>
      </c>
      <c r="C26" s="44">
        <v>-793.44</v>
      </c>
      <c r="D26" s="44">
        <v>-633.75199999999995</v>
      </c>
      <c r="E26" s="44">
        <v>-738.74099999999999</v>
      </c>
      <c r="F26" s="44">
        <v>-889.00199999999995</v>
      </c>
      <c r="G26" s="44">
        <v>-309.43200000000002</v>
      </c>
      <c r="H26" s="44">
        <v>-174.15799999999999</v>
      </c>
      <c r="I26" s="44">
        <v>-374.21899999999999</v>
      </c>
      <c r="J26" s="44">
        <v>-463.66399999999999</v>
      </c>
      <c r="K26" s="44">
        <v>-358.23</v>
      </c>
      <c r="L26" s="44">
        <v>-298.49</v>
      </c>
      <c r="M26" s="44">
        <v>-311.44</v>
      </c>
      <c r="N26" s="44">
        <v>-290.98599999999999</v>
      </c>
      <c r="O26" s="44">
        <v>-1027.4458739999998</v>
      </c>
      <c r="P26" s="44">
        <v>-845.84454400000095</v>
      </c>
      <c r="Q26" s="44">
        <v>-1088.4280700000004</v>
      </c>
      <c r="R26" s="44">
        <v>-1507.4406500000002</v>
      </c>
      <c r="S26" s="44">
        <v>-853.48436800000081</v>
      </c>
      <c r="T26" s="44">
        <v>-399.61800000000005</v>
      </c>
      <c r="U26" s="44">
        <v>-819.96531200000004</v>
      </c>
      <c r="V26" s="44">
        <v>-524.70968799999991</v>
      </c>
      <c r="W26" s="44">
        <v>-891.90960299999995</v>
      </c>
      <c r="X26" s="44">
        <v>-445.21437400000002</v>
      </c>
      <c r="Y26" s="44">
        <v>-875.04802300000006</v>
      </c>
      <c r="Z26" s="44">
        <v>-372.74659199999996</v>
      </c>
      <c r="AJ26" s="148"/>
    </row>
    <row r="27" spans="2:36" ht="14.5" customHeight="1" x14ac:dyDescent="0.3">
      <c r="B27" s="11" t="s">
        <v>65</v>
      </c>
      <c r="C27" s="44">
        <v>-716.26499999999999</v>
      </c>
      <c r="D27" s="44">
        <v>-1601.2510000000002</v>
      </c>
      <c r="E27" s="44">
        <v>-2101.7380000000003</v>
      </c>
      <c r="F27" s="44">
        <v>-3824.1960000000004</v>
      </c>
      <c r="G27" s="44">
        <v>370.46299999999997</v>
      </c>
      <c r="H27" s="44">
        <v>-1442.1309999999999</v>
      </c>
      <c r="I27" s="44">
        <v>-1050.1780000000001</v>
      </c>
      <c r="J27" s="44">
        <v>-1006.992</v>
      </c>
      <c r="K27" s="44">
        <v>-800.98800000000006</v>
      </c>
      <c r="L27" s="44">
        <v>-851.21399999999994</v>
      </c>
      <c r="M27" s="44">
        <v>-514.99699999999996</v>
      </c>
      <c r="N27" s="44">
        <v>-1633.8709999999999</v>
      </c>
      <c r="O27" s="44">
        <v>-821.31903599999998</v>
      </c>
      <c r="P27" s="44">
        <v>-1535.07051</v>
      </c>
      <c r="Q27" s="44">
        <v>-1069.0534839999996</v>
      </c>
      <c r="R27" s="44">
        <v>-577.75900000000001</v>
      </c>
      <c r="S27" s="44">
        <v>-586.36365999999998</v>
      </c>
      <c r="T27" s="44">
        <v>-1223.482</v>
      </c>
      <c r="U27" s="44">
        <v>-737.21892900000012</v>
      </c>
      <c r="V27" s="44">
        <v>-1027.5900710000001</v>
      </c>
      <c r="W27" s="44">
        <v>-927.20873000000006</v>
      </c>
      <c r="X27" s="44">
        <v>-837.92244600000004</v>
      </c>
      <c r="Y27" s="44">
        <v>-1349.2314229999999</v>
      </c>
      <c r="Z27" s="44">
        <v>-1317.2870990000001</v>
      </c>
    </row>
    <row r="28" spans="2:36" ht="14.5" customHeight="1" x14ac:dyDescent="0.3">
      <c r="B28" s="11" t="s">
        <v>66</v>
      </c>
      <c r="C28" s="32">
        <v>-120.42100000000001</v>
      </c>
      <c r="D28" s="32">
        <v>-120.42100000000001</v>
      </c>
      <c r="E28" s="32">
        <v>-120.42100000000001</v>
      </c>
      <c r="F28" s="32">
        <v>-120.42100000000001</v>
      </c>
      <c r="G28" s="32">
        <v>-120.42100000000001</v>
      </c>
      <c r="H28" s="32">
        <v>-122.557</v>
      </c>
      <c r="I28" s="32">
        <v>-120.23399999999999</v>
      </c>
      <c r="J28" s="32">
        <v>-123.017</v>
      </c>
      <c r="K28" s="32">
        <v>-148.99600000000001</v>
      </c>
      <c r="L28" s="32">
        <v>-147.80500000000001</v>
      </c>
      <c r="M28" s="32">
        <v>-146.97900000000001</v>
      </c>
      <c r="N28" s="32">
        <v>-155.19</v>
      </c>
      <c r="O28" s="32">
        <v>-151.08699999999999</v>
      </c>
      <c r="P28" s="32">
        <v>-291.71199999999999</v>
      </c>
      <c r="Q28" s="32">
        <v>-232.19900000000001</v>
      </c>
      <c r="R28" s="32">
        <v>-237.238</v>
      </c>
      <c r="S28" s="32">
        <v>-206.898</v>
      </c>
      <c r="T28" s="32">
        <v>-207.49600000000001</v>
      </c>
      <c r="U28" s="32">
        <v>-206.601</v>
      </c>
      <c r="V28" s="32">
        <v>-222.38441599999999</v>
      </c>
      <c r="W28" s="32">
        <v>-221.02600000000001</v>
      </c>
      <c r="X28" s="32">
        <v>-247.76100500000004</v>
      </c>
      <c r="Y28" s="32">
        <v>-280.60487699999999</v>
      </c>
      <c r="Z28" s="32">
        <v>-340.17462000000006</v>
      </c>
      <c r="AJ28" s="44"/>
    </row>
    <row r="29" spans="2:36" ht="14.5" customHeight="1" x14ac:dyDescent="0.3">
      <c r="B29" s="17" t="s">
        <v>67</v>
      </c>
      <c r="C29" s="153">
        <v>8571.3630000000012</v>
      </c>
      <c r="D29" s="153">
        <v>197.3659999999997</v>
      </c>
      <c r="E29" s="153">
        <v>297.24999999999972</v>
      </c>
      <c r="F29" s="153">
        <v>4640.4410000000007</v>
      </c>
      <c r="G29" s="153">
        <v>7421.1760000000004</v>
      </c>
      <c r="H29" s="153">
        <v>4628.3649999999989</v>
      </c>
      <c r="I29" s="153">
        <v>10362.216000000002</v>
      </c>
      <c r="J29" s="153">
        <v>13625.368999999999</v>
      </c>
      <c r="K29" s="153">
        <v>10779.191000000001</v>
      </c>
      <c r="L29" s="153">
        <v>11796.345000000001</v>
      </c>
      <c r="M29" s="153">
        <v>12204.148999999999</v>
      </c>
      <c r="N29" s="153">
        <v>14157.029</v>
      </c>
      <c r="O29" s="153">
        <v>12460.265020999997</v>
      </c>
      <c r="P29" s="153">
        <v>12109.915322999999</v>
      </c>
      <c r="Q29" s="153">
        <v>12357.614426999999</v>
      </c>
      <c r="R29" s="153">
        <v>15508.779583999996</v>
      </c>
      <c r="S29" s="153">
        <v>14035.401899999999</v>
      </c>
      <c r="T29" s="153">
        <v>14164.359999999997</v>
      </c>
      <c r="U29" s="153">
        <v>14260.384436</v>
      </c>
      <c r="V29" s="153">
        <v>18235.113979999998</v>
      </c>
      <c r="W29" s="153">
        <v>15951.782229</v>
      </c>
      <c r="X29" s="153">
        <v>15781.240745999999</v>
      </c>
      <c r="Y29" s="153">
        <v>14652.894307999999</v>
      </c>
      <c r="Z29" s="153">
        <v>19186.898557000008</v>
      </c>
      <c r="AA29" s="44"/>
      <c r="AB29" s="87"/>
      <c r="AC29" s="127"/>
      <c r="AD29" s="127"/>
      <c r="AE29" s="141"/>
      <c r="AG29" s="25"/>
    </row>
    <row r="30" spans="2:36" ht="14.5" customHeight="1" x14ac:dyDescent="0.3">
      <c r="C30" s="33">
        <v>0.86052271504049893</v>
      </c>
      <c r="D30" s="33">
        <v>8.5367836992873411E-2</v>
      </c>
      <c r="E30" s="33">
        <v>9.8514967646657126E-2</v>
      </c>
      <c r="F30" s="33">
        <v>0.50258111527313665</v>
      </c>
      <c r="G30" s="33">
        <v>1.025063386394288</v>
      </c>
      <c r="H30" s="33">
        <v>0.75600974633364992</v>
      </c>
      <c r="I30" s="33">
        <v>0.88821184362345862</v>
      </c>
      <c r="J30" s="33">
        <v>0.90999543979406139</v>
      </c>
      <c r="K30" s="33">
        <v>0.91431108571732966</v>
      </c>
      <c r="L30" s="33">
        <v>0.92171590102517198</v>
      </c>
      <c r="M30" s="33">
        <v>0.94726181883691418</v>
      </c>
      <c r="N30" s="33">
        <v>0.88888674713198523</v>
      </c>
      <c r="O30" s="33">
        <v>0.88009007252863036</v>
      </c>
      <c r="P30" s="33">
        <v>0.85286388925497436</v>
      </c>
      <c r="Q30" s="33">
        <v>0.86520363785014132</v>
      </c>
      <c r="R30" s="33">
        <v>0.89353061009056001</v>
      </c>
      <c r="S30" s="33">
        <v>0.91924799521165446</v>
      </c>
      <c r="T30" s="33">
        <v>0.90913945629142656</v>
      </c>
      <c r="U30" s="33">
        <v>0.91348497614341706</v>
      </c>
      <c r="V30" s="33">
        <v>0.93202589574263539</v>
      </c>
      <c r="W30" s="33">
        <v>0.90893995695785301</v>
      </c>
      <c r="X30" s="33">
        <v>0.93843138355183908</v>
      </c>
      <c r="Y30" s="33">
        <v>0.88288696396195487</v>
      </c>
      <c r="Z30" s="33">
        <v>0.93427107163403489</v>
      </c>
      <c r="AB30" s="25"/>
    </row>
    <row r="32" spans="2:36" ht="14.5" customHeight="1" x14ac:dyDescent="0.3">
      <c r="B32" s="11" t="s">
        <v>68</v>
      </c>
      <c r="C32" s="33">
        <v>0.86052271504049893</v>
      </c>
      <c r="D32" s="33">
        <v>8.5367836992873411E-2</v>
      </c>
      <c r="E32" s="33">
        <v>9.8514967646657126E-2</v>
      </c>
      <c r="F32" s="33">
        <v>0.50258111527313665</v>
      </c>
      <c r="G32" s="33">
        <v>1.025063386394288</v>
      </c>
      <c r="H32" s="33">
        <v>0.75600974633364992</v>
      </c>
      <c r="I32" s="33">
        <v>0.88821184362345862</v>
      </c>
      <c r="J32" s="33">
        <v>0.90999543979406139</v>
      </c>
      <c r="K32" s="33">
        <v>0.91431108571732966</v>
      </c>
      <c r="L32" s="33">
        <v>0.92171590102517198</v>
      </c>
      <c r="M32" s="33">
        <v>0.94726181883691418</v>
      </c>
      <c r="N32" s="33">
        <v>0.88888674713198523</v>
      </c>
      <c r="O32" s="33">
        <v>0.88009007252863036</v>
      </c>
      <c r="P32" s="33">
        <v>0.85286388925497436</v>
      </c>
      <c r="Q32" s="33">
        <v>0.86520363785014132</v>
      </c>
      <c r="R32" s="33">
        <v>0.89353061009056001</v>
      </c>
      <c r="S32" s="33">
        <v>0.91924799521165446</v>
      </c>
      <c r="T32" s="33">
        <v>0.90913945629142656</v>
      </c>
      <c r="U32" s="33">
        <v>0.91348497614341706</v>
      </c>
      <c r="V32" s="33">
        <v>0.93202589574263539</v>
      </c>
      <c r="W32" s="33">
        <v>0.90893995695785301</v>
      </c>
      <c r="X32" s="33">
        <v>0.93843138355183908</v>
      </c>
      <c r="Y32" s="33">
        <v>0.88288696396195487</v>
      </c>
      <c r="Z32" s="33">
        <v>0.93427107163403489</v>
      </c>
    </row>
    <row r="33" spans="2:36" ht="14.5" customHeight="1" x14ac:dyDescent="0.3">
      <c r="B33" s="11" t="s">
        <v>69</v>
      </c>
      <c r="C33" s="33">
        <f t="shared" ref="C33:E33" si="0">+C22/C6</f>
        <v>0.25254222943549748</v>
      </c>
      <c r="D33" s="33">
        <f t="shared" si="0"/>
        <v>-0.71120630740829816</v>
      </c>
      <c r="E33" s="33">
        <f t="shared" si="0"/>
        <v>-0.62571106429970025</v>
      </c>
      <c r="F33" s="33">
        <f>+F22/F6</f>
        <v>1.3186083118583356</v>
      </c>
      <c r="G33" s="33">
        <v>0.25051452237681987</v>
      </c>
      <c r="H33" s="33">
        <v>8.3463231634520012E-3</v>
      </c>
      <c r="I33" s="33">
        <v>0.4138680048025184</v>
      </c>
      <c r="J33" s="33">
        <v>0.31886785874955786</v>
      </c>
      <c r="K33" s="33">
        <v>0.34806067104443617</v>
      </c>
      <c r="L33" s="33">
        <v>2.1480718761105035</v>
      </c>
      <c r="M33" s="33">
        <v>0.31200035828475675</v>
      </c>
      <c r="N33" s="33">
        <v>0.12836828689937957</v>
      </c>
      <c r="O33" s="33">
        <v>0.30942156966941353</v>
      </c>
      <c r="P33" s="33">
        <v>0.5379275384711445</v>
      </c>
      <c r="Q33" s="33">
        <v>0.48501513531990648</v>
      </c>
      <c r="R33" s="33">
        <v>1.2220607698782728</v>
      </c>
      <c r="S33" s="33">
        <v>0.44767184410160143</v>
      </c>
      <c r="T33" s="33">
        <v>0.28815568501955441</v>
      </c>
      <c r="U33" s="33">
        <v>0.39961784843044751</v>
      </c>
      <c r="V33" s="33">
        <v>1.4163184634446051</v>
      </c>
      <c r="W33" s="33">
        <v>0.34951233277082611</v>
      </c>
      <c r="X33" s="33">
        <v>0.39169439602232964</v>
      </c>
      <c r="Y33" s="33">
        <v>0.38625720029902783</v>
      </c>
      <c r="Z33" s="33">
        <v>2.4341388038218894</v>
      </c>
    </row>
    <row r="34" spans="2:36" ht="14.5" customHeight="1" x14ac:dyDescent="0.3">
      <c r="B34" s="11" t="s">
        <v>70</v>
      </c>
      <c r="C34" s="11">
        <v>2.5979999999999999</v>
      </c>
      <c r="D34" s="11">
        <v>2.5979999999999999</v>
      </c>
      <c r="E34" s="11">
        <v>2.5979999999999999</v>
      </c>
      <c r="F34" s="11">
        <v>2.5979999999999999</v>
      </c>
      <c r="G34" s="11">
        <v>2.5979999999999999</v>
      </c>
      <c r="H34" s="11">
        <v>2.5979999999999999</v>
      </c>
      <c r="I34" s="11">
        <v>2.5979999999999999</v>
      </c>
      <c r="J34" s="11">
        <v>2.5979999999999999</v>
      </c>
      <c r="K34" s="11">
        <v>2.5979999999999999</v>
      </c>
      <c r="L34" s="11">
        <v>2.5979999999999999</v>
      </c>
      <c r="M34" s="11">
        <v>2.5979999999999999</v>
      </c>
      <c r="N34" s="11">
        <v>2.5979999999999999</v>
      </c>
      <c r="O34" s="11">
        <v>2.5979999999999999</v>
      </c>
      <c r="P34" s="11">
        <v>2.5979999999999999</v>
      </c>
      <c r="Q34" s="11">
        <v>2.5979999999999999</v>
      </c>
      <c r="R34" s="11">
        <v>2.5979999999999999</v>
      </c>
      <c r="S34" s="11">
        <v>2.5979999999999999</v>
      </c>
      <c r="T34" s="11">
        <v>2.5979999999999999</v>
      </c>
      <c r="U34" s="11">
        <v>2.5979999999999999</v>
      </c>
      <c r="V34" s="11">
        <v>2.5979999999999999</v>
      </c>
      <c r="W34" s="11">
        <v>2.5979999999999999</v>
      </c>
      <c r="X34" s="11">
        <v>2.5979999999999999</v>
      </c>
      <c r="Y34" s="11">
        <v>2.5979999999999999</v>
      </c>
      <c r="Z34" s="11">
        <v>2.5979999999999999</v>
      </c>
      <c r="AJ34" s="131"/>
    </row>
    <row r="35" spans="2:36" ht="14.5" customHeight="1" x14ac:dyDescent="0.3">
      <c r="C35" s="44"/>
      <c r="F35" s="75"/>
      <c r="G35" s="75"/>
      <c r="H35" s="75"/>
      <c r="I35" s="75"/>
      <c r="J35" s="75"/>
      <c r="K35" s="75"/>
      <c r="L35" s="75"/>
      <c r="V35" s="98"/>
      <c r="W35" s="99"/>
    </row>
    <row r="36" spans="2:36" ht="14.5" customHeight="1" x14ac:dyDescent="0.3">
      <c r="X36" s="75"/>
      <c r="Y36" s="75"/>
      <c r="Z36" s="75"/>
      <c r="AJ36" s="25"/>
    </row>
    <row r="37" spans="2:36" ht="14.5" customHeight="1" x14ac:dyDescent="0.3">
      <c r="U37" s="33"/>
      <c r="V37" s="28"/>
      <c r="W37" s="26"/>
      <c r="Y37" s="44"/>
      <c r="Z37" s="44"/>
      <c r="AC37" s="87"/>
      <c r="AD37" s="25"/>
    </row>
    <row r="38" spans="2:36" ht="14.5" customHeight="1" x14ac:dyDescent="0.3">
      <c r="C38" s="52"/>
      <c r="D38" s="52"/>
      <c r="E38" s="52"/>
      <c r="F38" s="52"/>
      <c r="G38" s="52"/>
      <c r="H38" s="52"/>
      <c r="I38" s="52"/>
      <c r="J38" s="52"/>
      <c r="K38" s="52"/>
      <c r="L38" s="52"/>
      <c r="V38" s="26"/>
      <c r="W38" s="126"/>
      <c r="Y38" s="44"/>
      <c r="Z38" s="44"/>
    </row>
  </sheetData>
  <mergeCells count="1">
    <mergeCell ref="B3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3D7B-492B-4773-8084-736AABA6A35D}">
  <dimension ref="C6:I13"/>
  <sheetViews>
    <sheetView zoomScale="90" zoomScaleNormal="90" workbookViewId="0">
      <selection activeCell="C7" sqref="C7:G11"/>
    </sheetView>
  </sheetViews>
  <sheetFormatPr baseColWidth="10" defaultRowHeight="14.5" x14ac:dyDescent="0.35"/>
  <cols>
    <col min="3" max="3" width="26.90625" customWidth="1"/>
    <col min="4" max="4" width="11.6328125" customWidth="1"/>
    <col min="5" max="5" width="1.54296875" customWidth="1"/>
    <col min="6" max="6" width="26.90625" customWidth="1"/>
    <col min="7" max="7" width="10.6328125" customWidth="1"/>
  </cols>
  <sheetData>
    <row r="6" spans="3:9" ht="15" thickBot="1" x14ac:dyDescent="0.4"/>
    <row r="7" spans="3:9" ht="13" customHeight="1" thickBot="1" x14ac:dyDescent="0.4">
      <c r="C7" s="167" t="s">
        <v>274</v>
      </c>
      <c r="D7" s="168"/>
      <c r="E7" s="168"/>
      <c r="F7" s="168"/>
      <c r="G7" s="169"/>
    </row>
    <row r="8" spans="3:9" ht="11" customHeight="1" thickBot="1" x14ac:dyDescent="0.4">
      <c r="C8" s="167" t="s">
        <v>0</v>
      </c>
      <c r="D8" s="168"/>
      <c r="E8" s="168"/>
      <c r="F8" s="168"/>
      <c r="G8" s="169"/>
    </row>
    <row r="9" spans="3:9" ht="16.5" customHeight="1" x14ac:dyDescent="0.35">
      <c r="C9" s="138" t="s">
        <v>138</v>
      </c>
      <c r="D9" s="140">
        <v>255235</v>
      </c>
      <c r="E9" s="139"/>
      <c r="F9" s="138" t="s">
        <v>266</v>
      </c>
      <c r="G9" s="140">
        <v>258261748</v>
      </c>
      <c r="I9" s="134">
        <f>G9/G10</f>
        <v>3.5665771147832088</v>
      </c>
    </row>
    <row r="10" spans="3:9" ht="14.5" customHeight="1" thickBot="1" x14ac:dyDescent="0.4">
      <c r="C10" s="138" t="s">
        <v>269</v>
      </c>
      <c r="D10" s="140">
        <v>290884</v>
      </c>
      <c r="E10" s="137"/>
      <c r="F10" s="138" t="s">
        <v>272</v>
      </c>
      <c r="G10" s="140">
        <v>72411654</v>
      </c>
    </row>
    <row r="11" spans="3:9" ht="21.5" customHeight="1" thickBot="1" x14ac:dyDescent="0.4">
      <c r="C11" s="136" t="s">
        <v>270</v>
      </c>
      <c r="D11" s="135" t="s">
        <v>271</v>
      </c>
      <c r="E11" s="139"/>
      <c r="F11" s="136" t="s">
        <v>275</v>
      </c>
      <c r="G11" s="135" t="s">
        <v>273</v>
      </c>
    </row>
    <row r="13" spans="3:9" x14ac:dyDescent="0.35">
      <c r="C13" s="132"/>
      <c r="D13" s="133"/>
      <c r="F13" s="132"/>
      <c r="G13" s="133"/>
    </row>
  </sheetData>
  <mergeCells count="2">
    <mergeCell ref="C7:G7"/>
    <mergeCell ref="C8:G8"/>
  </mergeCells>
  <hyperlinks>
    <hyperlink ref="C10" location="_ftn1" display="_ftn1" xr:uid="{7EC9D1BB-7A85-49C1-B7D5-25CA708825CE}"/>
    <hyperlink ref="F10" location="_ftn1" display="_ftn1" xr:uid="{CB66EBDF-DE69-4401-8B70-4649FE2E86C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4C95-102A-46B6-B504-D70F5B89E7DA}">
  <dimension ref="A2:AA46"/>
  <sheetViews>
    <sheetView showGridLines="0" showOutlineSymbols="0" zoomScale="80" zoomScaleNormal="80" zoomScaleSheetLayoutView="85" workbookViewId="0">
      <pane xSplit="2" ySplit="4" topLeftCell="C20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baseColWidth="10" defaultColWidth="9.81640625" defaultRowHeight="17.5" customHeight="1" x14ac:dyDescent="0.35"/>
  <cols>
    <col min="1" max="1" width="1.81640625" style="1" customWidth="1"/>
    <col min="2" max="2" width="64.81640625" style="1" customWidth="1"/>
    <col min="3" max="3" width="14.1796875" style="1" customWidth="1"/>
    <col min="4" max="4" width="15.1796875" style="1" customWidth="1"/>
    <col min="5" max="22" width="13.81640625" style="1" customWidth="1"/>
    <col min="23" max="23" width="14.54296875" style="1" bestFit="1" customWidth="1"/>
    <col min="24" max="24" width="13" style="1" bestFit="1" customWidth="1"/>
    <col min="25" max="25" width="9.81640625" style="1"/>
    <col min="26" max="26" width="12.81640625" style="1" bestFit="1" customWidth="1"/>
    <col min="27" max="16384" width="9.81640625" style="1"/>
  </cols>
  <sheetData>
    <row r="2" spans="1:25" s="2" customFormat="1" ht="17.5" customHeight="1" x14ac:dyDescent="0.35">
      <c r="A2" s="1"/>
      <c r="B2" s="17" t="s">
        <v>71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5" ht="17.5" customHeight="1" x14ac:dyDescent="0.35">
      <c r="C3" s="3"/>
      <c r="D3" s="3"/>
      <c r="E3" s="3"/>
      <c r="F3" s="3"/>
      <c r="G3" s="3"/>
      <c r="H3" s="3"/>
      <c r="I3" s="3"/>
      <c r="J3" s="3" t="s">
        <v>72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" ht="17.5" customHeight="1" x14ac:dyDescent="0.35">
      <c r="B4" s="4" t="s">
        <v>73</v>
      </c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9" t="s">
        <v>93</v>
      </c>
      <c r="O4" s="9" t="s">
        <v>94</v>
      </c>
      <c r="P4" s="9" t="s">
        <v>95</v>
      </c>
      <c r="Q4" s="9" t="s">
        <v>96</v>
      </c>
      <c r="R4" s="9" t="s">
        <v>97</v>
      </c>
      <c r="S4" s="9" t="s">
        <v>98</v>
      </c>
      <c r="T4" s="9" t="s">
        <v>99</v>
      </c>
      <c r="U4" s="9" t="s">
        <v>278</v>
      </c>
      <c r="V4" s="9" t="s">
        <v>283</v>
      </c>
    </row>
    <row r="6" spans="1:25" ht="17.5" customHeight="1" x14ac:dyDescent="0.35">
      <c r="B6" s="17" t="s">
        <v>101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5" ht="17.5" customHeight="1" x14ac:dyDescent="0.35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5" ht="17.5" customHeight="1" x14ac:dyDescent="0.35">
      <c r="B8" s="1" t="s">
        <v>102</v>
      </c>
      <c r="C8" s="6">
        <v>32544.572</v>
      </c>
      <c r="D8" s="6">
        <v>35677.853000000003</v>
      </c>
      <c r="E8" s="6">
        <v>41301.919999999998</v>
      </c>
      <c r="F8" s="6">
        <v>53534.309000000001</v>
      </c>
      <c r="G8" s="6">
        <v>58401.938000000002</v>
      </c>
      <c r="H8" s="6">
        <v>35918.913</v>
      </c>
      <c r="I8" s="6">
        <v>40534.555</v>
      </c>
      <c r="J8" s="6">
        <v>39246.086000000003</v>
      </c>
      <c r="K8" s="6">
        <v>30585.507000000001</v>
      </c>
      <c r="L8" s="6">
        <v>15660.963</v>
      </c>
      <c r="M8" s="6">
        <v>18834.554</v>
      </c>
      <c r="N8" s="6">
        <v>17059.541000000001</v>
      </c>
      <c r="O8" s="6">
        <v>24621.289000000001</v>
      </c>
      <c r="P8" s="6">
        <v>165606.31200000001</v>
      </c>
      <c r="Q8" s="6">
        <v>60070.775999999998</v>
      </c>
      <c r="R8" s="6">
        <v>28658.513999999999</v>
      </c>
      <c r="S8" s="6">
        <v>35673.877999999997</v>
      </c>
      <c r="T8" s="6">
        <v>14273.314</v>
      </c>
      <c r="U8" s="6">
        <v>79787.202000000005</v>
      </c>
      <c r="V8" s="6">
        <v>40464.315999999999</v>
      </c>
      <c r="W8" s="122"/>
    </row>
    <row r="9" spans="1:25" ht="17.5" customHeight="1" x14ac:dyDescent="0.35">
      <c r="B9" s="1" t="s">
        <v>103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97122.534</v>
      </c>
      <c r="N9" s="6">
        <v>99929.172999999995</v>
      </c>
      <c r="O9" s="6">
        <v>101984.034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2000</v>
      </c>
      <c r="Y9" s="7"/>
    </row>
    <row r="10" spans="1:25" ht="17.5" customHeight="1" x14ac:dyDescent="0.35">
      <c r="B10" s="1" t="s">
        <v>104</v>
      </c>
      <c r="C10" s="6">
        <v>1442.0340000000001</v>
      </c>
      <c r="D10" s="6">
        <v>974.25900000000001</v>
      </c>
      <c r="E10" s="6">
        <v>944.01700000000005</v>
      </c>
      <c r="F10" s="6">
        <v>1143.6010000000001</v>
      </c>
      <c r="G10" s="6">
        <v>1375.7750000000001</v>
      </c>
      <c r="H10" s="6">
        <v>1616.288</v>
      </c>
      <c r="I10" s="6">
        <v>544.67499999999995</v>
      </c>
      <c r="J10" s="6">
        <v>125.059</v>
      </c>
      <c r="K10" s="6">
        <v>995.37300000000005</v>
      </c>
      <c r="L10" s="6">
        <v>729.84900000000005</v>
      </c>
      <c r="M10" s="6">
        <v>523.88800000000003</v>
      </c>
      <c r="N10" s="6">
        <v>405.79300000000001</v>
      </c>
      <c r="O10" s="6">
        <v>1390.383</v>
      </c>
      <c r="P10" s="6">
        <v>739.07736599999998</v>
      </c>
      <c r="Q10" s="6">
        <v>411.41528399999999</v>
      </c>
      <c r="R10" s="6">
        <v>45.269835</v>
      </c>
      <c r="S10" s="6">
        <v>1808.4829999999999</v>
      </c>
      <c r="T10" s="6">
        <v>1393.594024</v>
      </c>
      <c r="U10" s="6">
        <v>1290.2072700000001</v>
      </c>
      <c r="V10" s="6">
        <v>636.56904199999997</v>
      </c>
      <c r="W10" s="122"/>
    </row>
    <row r="11" spans="1:25" ht="17.5" customHeight="1" x14ac:dyDescent="0.35">
      <c r="B11" s="1" t="s">
        <v>105</v>
      </c>
      <c r="C11" s="6">
        <v>7073.1530000000002</v>
      </c>
      <c r="D11" s="6">
        <v>7770.0439999999999</v>
      </c>
      <c r="E11" s="6">
        <v>6674.7950000000001</v>
      </c>
      <c r="F11" s="6">
        <v>8031.1729999999998</v>
      </c>
      <c r="G11" s="6">
        <v>7043.6959999999999</v>
      </c>
      <c r="H11" s="6">
        <v>7171.7139999999999</v>
      </c>
      <c r="I11" s="6">
        <v>7410.21</v>
      </c>
      <c r="J11" s="6">
        <v>8910.1479999999992</v>
      </c>
      <c r="K11" s="6">
        <v>8026.6490000000003</v>
      </c>
      <c r="L11" s="6">
        <v>7098.2520000000004</v>
      </c>
      <c r="M11" s="6">
        <v>6125.0050000000001</v>
      </c>
      <c r="N11" s="6">
        <v>5738.87</v>
      </c>
      <c r="O11" s="6">
        <v>4878.0600000000004</v>
      </c>
      <c r="P11" s="6">
        <v>3200.625</v>
      </c>
      <c r="Q11" s="6">
        <v>3519.9960000000001</v>
      </c>
      <c r="R11" s="6">
        <v>5869.0330000000004</v>
      </c>
      <c r="S11" s="6">
        <v>4788.71</v>
      </c>
      <c r="T11" s="6">
        <v>4532.9070000000002</v>
      </c>
      <c r="U11" s="6">
        <v>4495.0519999999997</v>
      </c>
      <c r="V11" s="6">
        <v>5613.1189999999997</v>
      </c>
    </row>
    <row r="12" spans="1:25" ht="17.5" customHeight="1" x14ac:dyDescent="0.35">
      <c r="B12" s="1" t="s">
        <v>106</v>
      </c>
      <c r="C12" s="6">
        <v>164.09299999999999</v>
      </c>
      <c r="D12" s="6">
        <v>181.29400000000001</v>
      </c>
      <c r="E12" s="6">
        <v>468.35</v>
      </c>
      <c r="F12" s="6">
        <v>322.12299999999999</v>
      </c>
      <c r="G12" s="6">
        <v>206.86500000000001</v>
      </c>
      <c r="H12" s="6">
        <v>196.679</v>
      </c>
      <c r="I12" s="6">
        <v>238.73</v>
      </c>
      <c r="J12" s="6">
        <v>161.40600000000001</v>
      </c>
      <c r="K12" s="6">
        <v>17.887</v>
      </c>
      <c r="L12" s="6">
        <v>10.278</v>
      </c>
      <c r="M12" s="6">
        <v>7.1449999999999996</v>
      </c>
      <c r="N12" s="6">
        <v>7.165</v>
      </c>
      <c r="O12" s="6">
        <v>7.1790000000000003</v>
      </c>
      <c r="P12" s="6">
        <v>0</v>
      </c>
      <c r="Q12" s="6">
        <v>1.929</v>
      </c>
      <c r="R12" s="6">
        <v>0</v>
      </c>
      <c r="S12" s="6">
        <v>59.406999999999996</v>
      </c>
      <c r="T12" s="6">
        <v>0</v>
      </c>
      <c r="U12" s="6">
        <v>0</v>
      </c>
      <c r="V12" s="6">
        <v>0.71599999999999997</v>
      </c>
    </row>
    <row r="13" spans="1:25" ht="17.5" customHeight="1" x14ac:dyDescent="0.35">
      <c r="B13" s="1" t="s">
        <v>107</v>
      </c>
      <c r="C13" s="6">
        <v>3126.7809999999999</v>
      </c>
      <c r="D13" s="6">
        <v>6.8280000000000003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318.27100000000002</v>
      </c>
      <c r="V13" s="6">
        <v>89.936000000000007</v>
      </c>
    </row>
    <row r="14" spans="1:25" ht="17.5" customHeight="1" x14ac:dyDescent="0.35">
      <c r="B14" s="1" t="s">
        <v>108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151"/>
      <c r="X14" s="7"/>
    </row>
    <row r="15" spans="1:25" ht="17.5" customHeight="1" x14ac:dyDescent="0.35">
      <c r="B15" s="17" t="s">
        <v>109</v>
      </c>
      <c r="C15" s="153">
        <f t="shared" ref="C15:I15" si="0">+SUM(C8:C14)</f>
        <v>44350.633000000002</v>
      </c>
      <c r="D15" s="153">
        <f t="shared" si="0"/>
        <v>44610.278000000006</v>
      </c>
      <c r="E15" s="153">
        <f t="shared" si="0"/>
        <v>49389.081999999995</v>
      </c>
      <c r="F15" s="153">
        <f t="shared" si="0"/>
        <v>63031.206000000006</v>
      </c>
      <c r="G15" s="153">
        <f t="shared" si="0"/>
        <v>67028.274000000005</v>
      </c>
      <c r="H15" s="153">
        <f t="shared" si="0"/>
        <v>44903.593999999997</v>
      </c>
      <c r="I15" s="153">
        <f t="shared" si="0"/>
        <v>48728.170000000006</v>
      </c>
      <c r="J15" s="153">
        <f>+SUM(J8:J14)</f>
        <v>48442.699000000008</v>
      </c>
      <c r="K15" s="153">
        <f t="shared" ref="K15:M15" si="1">+SUM(K8:K14)</f>
        <v>39625.416000000005</v>
      </c>
      <c r="L15" s="153">
        <f t="shared" si="1"/>
        <v>23499.341999999997</v>
      </c>
      <c r="M15" s="153">
        <f t="shared" si="1"/>
        <v>122613.12600000002</v>
      </c>
      <c r="N15" s="153">
        <f t="shared" ref="N15:S15" si="2">+SUM(N8:N14)</f>
        <v>123140.54199999999</v>
      </c>
      <c r="O15" s="153">
        <f t="shared" si="2"/>
        <v>132880.94500000001</v>
      </c>
      <c r="P15" s="153">
        <f t="shared" si="2"/>
        <v>169546.01436600002</v>
      </c>
      <c r="Q15" s="153">
        <f>+SUM(Q8:Q14)</f>
        <v>64004.116283999996</v>
      </c>
      <c r="R15" s="153">
        <f t="shared" si="2"/>
        <v>34572.816834999998</v>
      </c>
      <c r="S15" s="153">
        <f t="shared" si="2"/>
        <v>42330.477999999996</v>
      </c>
      <c r="T15" s="153">
        <f>+SUM(T8:T14)</f>
        <v>20199.815024</v>
      </c>
      <c r="U15" s="153">
        <f>+SUM(U8:U14)</f>
        <v>85890.732269999993</v>
      </c>
      <c r="V15" s="153">
        <f>+SUM(V8:V14)</f>
        <v>48804.656042000002</v>
      </c>
      <c r="W15" s="122"/>
    </row>
    <row r="16" spans="1:25" ht="17.5" customHeight="1" x14ac:dyDescent="0.35">
      <c r="B16" s="1" t="s">
        <v>110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95637.122000000003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</row>
    <row r="17" spans="2:27" ht="17.5" customHeight="1" x14ac:dyDescent="0.35">
      <c r="B17" s="1" t="s">
        <v>111</v>
      </c>
      <c r="C17" s="6">
        <v>51.427999999999997</v>
      </c>
      <c r="D17" s="6">
        <v>23.946000000000002</v>
      </c>
      <c r="E17" s="6">
        <v>30.26</v>
      </c>
      <c r="F17" s="6">
        <v>28.262</v>
      </c>
      <c r="G17" s="6">
        <v>40.103999999999999</v>
      </c>
      <c r="H17" s="6">
        <v>64.864999999999995</v>
      </c>
      <c r="I17" s="6">
        <v>38.948</v>
      </c>
      <c r="J17" s="6">
        <v>0</v>
      </c>
      <c r="K17" s="6">
        <v>49.015000000000001</v>
      </c>
      <c r="L17" s="6">
        <v>124.149</v>
      </c>
      <c r="M17" s="6">
        <v>113.03400000000001</v>
      </c>
      <c r="N17" s="6">
        <v>80.263000000000005</v>
      </c>
      <c r="O17" s="6">
        <v>161.994</v>
      </c>
      <c r="P17" s="6">
        <v>163.54400000000001</v>
      </c>
      <c r="Q17" s="6">
        <v>523.94600000000003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</row>
    <row r="18" spans="2:27" ht="17.5" customHeight="1" x14ac:dyDescent="0.35">
      <c r="B18" s="1" t="s">
        <v>112</v>
      </c>
      <c r="C18" s="6">
        <v>610.40599999999995</v>
      </c>
      <c r="D18" s="6">
        <v>618.76900000000001</v>
      </c>
      <c r="E18" s="6">
        <v>1373.732</v>
      </c>
      <c r="F18" s="6">
        <v>1193.6790000000001</v>
      </c>
      <c r="G18" s="6">
        <v>1121.67</v>
      </c>
      <c r="H18" s="6">
        <v>991.399</v>
      </c>
      <c r="I18" s="6">
        <v>3499.694</v>
      </c>
      <c r="J18" s="6">
        <v>3177.1039999999998</v>
      </c>
      <c r="K18" s="6">
        <v>3463.261</v>
      </c>
      <c r="L18" s="6">
        <v>3531.7779999999998</v>
      </c>
      <c r="M18" s="6">
        <v>5620.625</v>
      </c>
      <c r="N18" s="6">
        <v>5693.8040000000001</v>
      </c>
      <c r="O18" s="6">
        <v>6189.4520000000002</v>
      </c>
      <c r="P18" s="6">
        <v>6467.4409999999998</v>
      </c>
      <c r="Q18" s="6">
        <v>5914.4589999999998</v>
      </c>
      <c r="R18" s="6">
        <v>5137.9660000000003</v>
      </c>
      <c r="S18" s="6">
        <v>5303.44</v>
      </c>
      <c r="T18" s="6">
        <v>5098.5469999999996</v>
      </c>
      <c r="U18" s="6">
        <v>4966.7830000000004</v>
      </c>
      <c r="V18" s="6">
        <v>4865.2349999999997</v>
      </c>
      <c r="W18" s="7"/>
    </row>
    <row r="19" spans="2:27" ht="17.5" customHeight="1" x14ac:dyDescent="0.35">
      <c r="B19" s="1" t="s">
        <v>113</v>
      </c>
      <c r="C19" s="6">
        <v>8716.9639999999999</v>
      </c>
      <c r="D19" s="6">
        <v>8690.59</v>
      </c>
      <c r="E19" s="6">
        <v>9222.1380000000008</v>
      </c>
      <c r="F19" s="6">
        <v>9230.1880000000001</v>
      </c>
      <c r="G19" s="6">
        <v>9212.9320000000007</v>
      </c>
      <c r="H19" s="6">
        <v>9189.6919999999991</v>
      </c>
      <c r="I19" s="6">
        <v>9202.0400000000009</v>
      </c>
      <c r="J19" s="6">
        <v>9194.098</v>
      </c>
      <c r="K19" s="6">
        <v>9121.1049999999996</v>
      </c>
      <c r="L19" s="6">
        <v>8998.2440000000006</v>
      </c>
      <c r="M19" s="6">
        <v>8983.9189999999999</v>
      </c>
      <c r="N19" s="6">
        <v>8969.5409999999993</v>
      </c>
      <c r="O19" s="6">
        <v>8962.9509999999991</v>
      </c>
      <c r="P19" s="6">
        <v>8970.9637182400002</v>
      </c>
      <c r="Q19" s="6">
        <v>8968.5497182399995</v>
      </c>
      <c r="R19" s="6">
        <v>9113.0767182399995</v>
      </c>
      <c r="S19" s="6">
        <v>8947.4989999999998</v>
      </c>
      <c r="T19" s="6">
        <v>8966.0079999999998</v>
      </c>
      <c r="U19" s="6">
        <v>8949.3220000000001</v>
      </c>
      <c r="V19" s="6">
        <v>8933.6759999999995</v>
      </c>
      <c r="W19" s="7"/>
    </row>
    <row r="20" spans="2:27" ht="17.5" customHeight="1" x14ac:dyDescent="0.35">
      <c r="B20" s="1" t="s">
        <v>114</v>
      </c>
      <c r="C20" s="6">
        <v>1384.6110000000001</v>
      </c>
      <c r="D20" s="6">
        <v>1366.6289999999999</v>
      </c>
      <c r="E20" s="6">
        <v>719.87300000000005</v>
      </c>
      <c r="F20" s="6">
        <v>834.38400000000001</v>
      </c>
      <c r="G20" s="6">
        <v>791.51900000000001</v>
      </c>
      <c r="H20" s="6">
        <v>711.58600000000001</v>
      </c>
      <c r="I20" s="6">
        <v>623.375</v>
      </c>
      <c r="J20" s="6">
        <v>799.05</v>
      </c>
      <c r="K20" s="6">
        <v>719.47400000000005</v>
      </c>
      <c r="L20" s="6">
        <v>667.33799999999997</v>
      </c>
      <c r="M20" s="6">
        <v>591.83500000000004</v>
      </c>
      <c r="N20" s="6">
        <v>951.30399999999997</v>
      </c>
      <c r="O20" s="6">
        <v>893.01800000000003</v>
      </c>
      <c r="P20" s="6">
        <v>804.73699999999997</v>
      </c>
      <c r="Q20" s="6">
        <v>750.60299999999995</v>
      </c>
      <c r="R20" s="6">
        <v>1028.6949999999999</v>
      </c>
      <c r="S20" s="6">
        <v>1092.9090000000001</v>
      </c>
      <c r="T20" s="6">
        <v>1083.6020000000001</v>
      </c>
      <c r="U20" s="6">
        <v>1038.8499999999999</v>
      </c>
      <c r="V20" s="6">
        <v>1233.808</v>
      </c>
      <c r="W20" s="7"/>
      <c r="X20" s="84"/>
    </row>
    <row r="21" spans="2:27" ht="17.5" customHeight="1" x14ac:dyDescent="0.35">
      <c r="B21" s="1" t="s">
        <v>115</v>
      </c>
      <c r="C21" s="6">
        <v>519013.70600000001</v>
      </c>
      <c r="D21" s="6">
        <v>519294.05900000001</v>
      </c>
      <c r="E21" s="6">
        <v>519612.19400000002</v>
      </c>
      <c r="F21" s="6">
        <v>524134.65700000001</v>
      </c>
      <c r="G21" s="6">
        <v>524761.01899999997</v>
      </c>
      <c r="H21" s="6">
        <v>560957.34100000001</v>
      </c>
      <c r="I21" s="6">
        <v>562159.53</v>
      </c>
      <c r="J21" s="6">
        <v>587201.125</v>
      </c>
      <c r="K21" s="6">
        <v>587935.53899999999</v>
      </c>
      <c r="L21" s="6">
        <v>593205.31200000003</v>
      </c>
      <c r="M21" s="6">
        <v>593872.23899999994</v>
      </c>
      <c r="N21" s="6">
        <v>617131.64099999995</v>
      </c>
      <c r="O21" s="6">
        <v>617624.19299999997</v>
      </c>
      <c r="P21" s="6">
        <v>618350.86699999997</v>
      </c>
      <c r="Q21" s="6">
        <v>618818.23</v>
      </c>
      <c r="R21" s="6">
        <v>647864.4</v>
      </c>
      <c r="S21" s="6">
        <v>648696.68299999996</v>
      </c>
      <c r="T21" s="6">
        <v>650417.27599999995</v>
      </c>
      <c r="U21" s="6">
        <v>652505.56400000001</v>
      </c>
      <c r="V21" s="6">
        <v>708316.674</v>
      </c>
      <c r="W21" s="7"/>
    </row>
    <row r="22" spans="2:27" ht="17.5" customHeight="1" x14ac:dyDescent="0.35">
      <c r="B22" s="1" t="s">
        <v>116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1164.9459999999999</v>
      </c>
      <c r="L22" s="6">
        <v>1052.8789999999999</v>
      </c>
      <c r="M22" s="6">
        <v>976.60799999999995</v>
      </c>
      <c r="N22" s="6">
        <v>915.76199999999994</v>
      </c>
      <c r="O22" s="6">
        <v>836.82399999999996</v>
      </c>
      <c r="P22" s="6">
        <v>790.899</v>
      </c>
      <c r="Q22" s="6">
        <v>1824.502</v>
      </c>
      <c r="R22" s="6">
        <v>1763.9559999999999</v>
      </c>
      <c r="S22" s="6">
        <v>1749.337</v>
      </c>
      <c r="T22" s="6">
        <v>1680.915</v>
      </c>
      <c r="U22" s="6">
        <v>1605.46</v>
      </c>
      <c r="V22" s="6">
        <v>1489.655</v>
      </c>
      <c r="W22" s="7"/>
    </row>
    <row r="23" spans="2:27" ht="17.5" customHeight="1" x14ac:dyDescent="0.35">
      <c r="B23" s="17" t="s">
        <v>117</v>
      </c>
      <c r="C23" s="153">
        <f t="shared" ref="C23" si="3">+SUM(C16:C22)</f>
        <v>529777.11499999999</v>
      </c>
      <c r="D23" s="153">
        <f t="shared" ref="D23:E23" si="4">+SUM(D16:D22)</f>
        <v>529993.99300000002</v>
      </c>
      <c r="E23" s="153">
        <f t="shared" si="4"/>
        <v>530958.19700000004</v>
      </c>
      <c r="F23" s="153">
        <f t="shared" ref="F23:I23" si="5">+SUM(F16:F22)</f>
        <v>535421.17000000004</v>
      </c>
      <c r="G23" s="153">
        <f t="shared" si="5"/>
        <v>535927.24399999995</v>
      </c>
      <c r="H23" s="153">
        <f t="shared" si="5"/>
        <v>571914.88300000003</v>
      </c>
      <c r="I23" s="153">
        <f t="shared" si="5"/>
        <v>575523.58700000006</v>
      </c>
      <c r="J23" s="153">
        <f>+SUM(J16:J22)</f>
        <v>600371.37699999998</v>
      </c>
      <c r="K23" s="153">
        <f t="shared" ref="K23:O23" si="6">+SUM(K16:K22)</f>
        <v>602453.34</v>
      </c>
      <c r="L23" s="153">
        <f t="shared" si="6"/>
        <v>703216.82200000004</v>
      </c>
      <c r="M23" s="153">
        <f t="shared" si="6"/>
        <v>610158.26</v>
      </c>
      <c r="N23" s="153">
        <f t="shared" si="6"/>
        <v>633742.31499999994</v>
      </c>
      <c r="O23" s="153">
        <f t="shared" si="6"/>
        <v>634668.43200000003</v>
      </c>
      <c r="P23" s="153">
        <f t="shared" ref="P23:U23" si="7">+SUM(P16:P22)</f>
        <v>635548.45171823993</v>
      </c>
      <c r="Q23" s="153">
        <f t="shared" si="7"/>
        <v>636800.28971823992</v>
      </c>
      <c r="R23" s="153">
        <f t="shared" si="7"/>
        <v>664908.09371824004</v>
      </c>
      <c r="S23" s="153">
        <f t="shared" si="7"/>
        <v>665789.86800000002</v>
      </c>
      <c r="T23" s="153">
        <f t="shared" si="7"/>
        <v>667246.348</v>
      </c>
      <c r="U23" s="153">
        <f t="shared" si="7"/>
        <v>669065.97899999993</v>
      </c>
      <c r="V23" s="153">
        <f>+SUM(V16:V22)</f>
        <v>724839.04800000007</v>
      </c>
      <c r="W23" s="122"/>
    </row>
    <row r="24" spans="2:27" ht="17.5" customHeight="1" x14ac:dyDescent="0.35">
      <c r="B24" s="17" t="s">
        <v>118</v>
      </c>
      <c r="C24" s="153">
        <f t="shared" ref="C24" si="8">+C15+C23</f>
        <v>574127.74800000002</v>
      </c>
      <c r="D24" s="153">
        <f t="shared" ref="D24:E24" si="9">+D15+D23</f>
        <v>574604.27100000007</v>
      </c>
      <c r="E24" s="153">
        <f t="shared" si="9"/>
        <v>580347.2790000001</v>
      </c>
      <c r="F24" s="153">
        <f t="shared" ref="F24:I24" si="10">+F15+F23</f>
        <v>598452.37600000005</v>
      </c>
      <c r="G24" s="153">
        <f t="shared" si="10"/>
        <v>602955.51799999992</v>
      </c>
      <c r="H24" s="153">
        <f t="shared" si="10"/>
        <v>616818.47700000007</v>
      </c>
      <c r="I24" s="153">
        <f t="shared" si="10"/>
        <v>624251.7570000001</v>
      </c>
      <c r="J24" s="153">
        <f t="shared" ref="J24:O24" si="11">+J15+J23</f>
        <v>648814.076</v>
      </c>
      <c r="K24" s="153">
        <f t="shared" ref="K24:M24" si="12">+K15+K23</f>
        <v>642078.75599999994</v>
      </c>
      <c r="L24" s="153">
        <f t="shared" si="12"/>
        <v>726716.16399999999</v>
      </c>
      <c r="M24" s="153">
        <f t="shared" si="12"/>
        <v>732771.38600000006</v>
      </c>
      <c r="N24" s="153">
        <f t="shared" si="11"/>
        <v>756882.85699999996</v>
      </c>
      <c r="O24" s="153">
        <f t="shared" si="11"/>
        <v>767549.37700000009</v>
      </c>
      <c r="P24" s="153">
        <f t="shared" ref="P24:T24" si="13">+P15+P23</f>
        <v>805094.46608424</v>
      </c>
      <c r="Q24" s="153">
        <f t="shared" si="13"/>
        <v>700804.40600223991</v>
      </c>
      <c r="R24" s="153">
        <f t="shared" si="13"/>
        <v>699480.91055323998</v>
      </c>
      <c r="S24" s="153">
        <f t="shared" si="13"/>
        <v>708120.34600000002</v>
      </c>
      <c r="T24" s="153">
        <f t="shared" si="13"/>
        <v>687446.16302400001</v>
      </c>
      <c r="U24" s="153">
        <f>+U15+U23</f>
        <v>754956.71126999997</v>
      </c>
      <c r="V24" s="153">
        <f>+V15+V23</f>
        <v>773643.70404200011</v>
      </c>
      <c r="W24" s="122"/>
    </row>
    <row r="25" spans="2:27" ht="17.5" customHeight="1" x14ac:dyDescent="0.35">
      <c r="B25" s="1" t="s">
        <v>119</v>
      </c>
      <c r="C25" s="6">
        <v>14746.183000000001</v>
      </c>
      <c r="D25" s="6">
        <v>84257.31</v>
      </c>
      <c r="E25" s="6">
        <v>84672.566000000006</v>
      </c>
      <c r="F25" s="6">
        <v>46935.796999999999</v>
      </c>
      <c r="G25" s="6">
        <v>45055.56</v>
      </c>
      <c r="H25" s="6">
        <v>13984.976000000001</v>
      </c>
      <c r="I25" s="6">
        <v>9779.6010000000006</v>
      </c>
      <c r="J25" s="6">
        <v>88574.040999999997</v>
      </c>
      <c r="K25" s="6">
        <v>70623.451000000001</v>
      </c>
      <c r="L25" s="6">
        <v>56960.805999999997</v>
      </c>
      <c r="M25" s="6">
        <v>152116.33799999999</v>
      </c>
      <c r="N25" s="6">
        <v>167516.44200000001</v>
      </c>
      <c r="O25" s="6">
        <v>170852.777</v>
      </c>
      <c r="P25" s="6">
        <v>133410.948</v>
      </c>
      <c r="Q25" s="6">
        <v>37230.404000000002</v>
      </c>
      <c r="R25" s="6">
        <v>50623.970999999998</v>
      </c>
      <c r="S25" s="6">
        <v>54554.228000000003</v>
      </c>
      <c r="T25" s="6">
        <v>51972.582000000002</v>
      </c>
      <c r="U25" s="6">
        <v>54379.902999999998</v>
      </c>
      <c r="V25" s="6">
        <v>43292.631000000001</v>
      </c>
      <c r="W25" s="7"/>
    </row>
    <row r="26" spans="2:27" ht="17.5" customHeight="1" x14ac:dyDescent="0.35">
      <c r="B26" s="1" t="s">
        <v>120</v>
      </c>
      <c r="C26" s="6">
        <v>2974.703</v>
      </c>
      <c r="D26" s="6">
        <v>1825.9169999999999</v>
      </c>
      <c r="E26" s="6">
        <v>2664.7280000000001</v>
      </c>
      <c r="F26" s="6">
        <v>3960.2860000000001</v>
      </c>
      <c r="G26" s="6">
        <v>3367.9639999999999</v>
      </c>
      <c r="H26" s="6">
        <v>2197.38</v>
      </c>
      <c r="I26" s="6">
        <v>2897.3829999999998</v>
      </c>
      <c r="J26" s="6">
        <v>5871.1180000000004</v>
      </c>
      <c r="K26" s="6">
        <v>6235.4589999999998</v>
      </c>
      <c r="L26" s="6">
        <v>7110.2560000000003</v>
      </c>
      <c r="M26" s="6">
        <v>7022.4080000000004</v>
      </c>
      <c r="N26" s="6">
        <v>7009.0240000000003</v>
      </c>
      <c r="O26" s="6">
        <v>9337.8760000000002</v>
      </c>
      <c r="P26" s="6">
        <v>5275.5739999999996</v>
      </c>
      <c r="Q26" s="6">
        <v>5462.21</v>
      </c>
      <c r="R26" s="6">
        <v>7070.107</v>
      </c>
      <c r="S26" s="6">
        <v>7029.6540000000005</v>
      </c>
      <c r="T26" s="6">
        <v>5375.7209999999995</v>
      </c>
      <c r="U26" s="6">
        <v>6932.8729999999996</v>
      </c>
      <c r="V26" s="6">
        <v>7135.1580000000004</v>
      </c>
      <c r="W26" s="7"/>
    </row>
    <row r="27" spans="2:27" ht="17.5" customHeight="1" x14ac:dyDescent="0.35">
      <c r="B27" s="1" t="s">
        <v>121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/>
      <c r="W27" s="7"/>
      <c r="AA27" s="7"/>
    </row>
    <row r="28" spans="2:27" ht="17.5" customHeight="1" x14ac:dyDescent="0.35">
      <c r="B28" s="1" t="s">
        <v>122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/>
      <c r="W28" s="7"/>
      <c r="AA28" s="7"/>
    </row>
    <row r="29" spans="2:27" ht="17.5" customHeight="1" x14ac:dyDescent="0.35">
      <c r="B29" s="1" t="s">
        <v>123</v>
      </c>
      <c r="C29" s="6">
        <v>1358.6310000000001</v>
      </c>
      <c r="D29" s="6">
        <v>547.16800000000001</v>
      </c>
      <c r="E29" s="6">
        <v>1387.4190000000001</v>
      </c>
      <c r="F29" s="6">
        <v>1057.0530000000001</v>
      </c>
      <c r="G29" s="6">
        <v>568.11599999999999</v>
      </c>
      <c r="H29" s="6">
        <v>1297.884</v>
      </c>
      <c r="I29" s="6">
        <v>1062.3240000000001</v>
      </c>
      <c r="J29" s="6">
        <v>3734.3739999999998</v>
      </c>
      <c r="K29" s="6">
        <v>5066.4840000000004</v>
      </c>
      <c r="L29" s="6">
        <v>403.08300000000003</v>
      </c>
      <c r="M29" s="6">
        <v>418.12200000000001</v>
      </c>
      <c r="N29" s="6">
        <v>1964.414</v>
      </c>
      <c r="O29" s="6">
        <v>2721.3969999999999</v>
      </c>
      <c r="P29" s="6">
        <v>389.56</v>
      </c>
      <c r="Q29" s="6">
        <v>713.83600000000001</v>
      </c>
      <c r="R29" s="6">
        <v>1443.51</v>
      </c>
      <c r="S29" s="6">
        <v>1722.817</v>
      </c>
      <c r="T29" s="6">
        <v>276.5</v>
      </c>
      <c r="U29" s="6">
        <v>17.925000000000001</v>
      </c>
      <c r="V29" s="6">
        <v>140.25899999999999</v>
      </c>
      <c r="W29" s="7"/>
      <c r="AA29" s="84"/>
    </row>
    <row r="30" spans="2:27" ht="17.5" customHeight="1" x14ac:dyDescent="0.35">
      <c r="B30" s="1" t="s">
        <v>124</v>
      </c>
      <c r="C30" s="6">
        <v>0</v>
      </c>
      <c r="D30" s="6">
        <v>0</v>
      </c>
      <c r="E30" s="6">
        <v>243.66200000000001</v>
      </c>
      <c r="F30" s="6">
        <v>249.899</v>
      </c>
      <c r="G30" s="6">
        <v>222.41800000000001</v>
      </c>
      <c r="H30" s="6">
        <v>230.154</v>
      </c>
      <c r="I30" s="6">
        <v>216.459</v>
      </c>
      <c r="J30" s="6">
        <v>258.11799999999999</v>
      </c>
      <c r="K30" s="6">
        <v>179.58500000000001</v>
      </c>
      <c r="L30" s="6">
        <v>208.11199999999999</v>
      </c>
      <c r="M30" s="6">
        <v>221.851</v>
      </c>
      <c r="N30" s="6">
        <v>257.20400000000001</v>
      </c>
      <c r="O30" s="6">
        <v>266.40899999999999</v>
      </c>
      <c r="P30" s="6">
        <v>203.839</v>
      </c>
      <c r="Q30" s="6">
        <v>212.85</v>
      </c>
      <c r="R30" s="6">
        <v>235.09899999999999</v>
      </c>
      <c r="S30" s="6">
        <v>270.59199999999998</v>
      </c>
      <c r="T30" s="6">
        <v>274.99</v>
      </c>
      <c r="U30" s="6">
        <v>303.83800000000002</v>
      </c>
      <c r="V30" s="6">
        <v>353.88</v>
      </c>
      <c r="W30" s="7"/>
      <c r="AA30" s="82"/>
    </row>
    <row r="31" spans="2:27" ht="17.5" customHeight="1" x14ac:dyDescent="0.35">
      <c r="B31" s="1" t="s">
        <v>125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/>
      <c r="W31" s="7"/>
      <c r="AA31" s="122"/>
    </row>
    <row r="32" spans="2:27" ht="17.5" customHeight="1" x14ac:dyDescent="0.35">
      <c r="B32" s="1" t="s">
        <v>126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304.608</v>
      </c>
      <c r="L32" s="6">
        <v>352.70699999999999</v>
      </c>
      <c r="M32" s="6">
        <v>313.13099999999997</v>
      </c>
      <c r="N32" s="6">
        <v>243.38900000000001</v>
      </c>
      <c r="O32" s="6">
        <v>164.66300000000001</v>
      </c>
      <c r="P32" s="6">
        <v>145.54599999999999</v>
      </c>
      <c r="Q32" s="6">
        <v>353.89100000000002</v>
      </c>
      <c r="R32" s="6">
        <v>384.01499999999999</v>
      </c>
      <c r="S32" s="6">
        <v>428.1</v>
      </c>
      <c r="T32" s="6">
        <v>449.76400000000001</v>
      </c>
      <c r="U32" s="6">
        <v>460.30700000000002</v>
      </c>
      <c r="V32" s="6">
        <v>347.88200000000001</v>
      </c>
      <c r="W32" s="7"/>
    </row>
    <row r="33" spans="2:25" ht="17.5" customHeight="1" x14ac:dyDescent="0.35">
      <c r="B33" s="17" t="s">
        <v>127</v>
      </c>
      <c r="C33" s="153">
        <f t="shared" ref="C33:I33" si="14">+SUM(C25:C32)</f>
        <v>19079.517000000003</v>
      </c>
      <c r="D33" s="153">
        <f t="shared" si="14"/>
        <v>86630.395000000004</v>
      </c>
      <c r="E33" s="153">
        <f t="shared" si="14"/>
        <v>88968.375</v>
      </c>
      <c r="F33" s="153">
        <f t="shared" si="14"/>
        <v>52203.034999999996</v>
      </c>
      <c r="G33" s="153">
        <f t="shared" si="14"/>
        <v>49214.057999999997</v>
      </c>
      <c r="H33" s="153">
        <f t="shared" si="14"/>
        <v>17710.393999999997</v>
      </c>
      <c r="I33" s="153">
        <f t="shared" si="14"/>
        <v>13955.767000000002</v>
      </c>
      <c r="J33" s="153">
        <f>+SUM(J25:J32)</f>
        <v>98437.650999999998</v>
      </c>
      <c r="K33" s="153">
        <f t="shared" ref="K33:O33" si="15">+SUM(K25:K32)</f>
        <v>82409.587</v>
      </c>
      <c r="L33" s="153">
        <f t="shared" si="15"/>
        <v>65034.964</v>
      </c>
      <c r="M33" s="153">
        <f t="shared" si="15"/>
        <v>160091.84999999998</v>
      </c>
      <c r="N33" s="153">
        <f t="shared" si="15"/>
        <v>176990.473</v>
      </c>
      <c r="O33" s="153">
        <f t="shared" si="15"/>
        <v>183343.122</v>
      </c>
      <c r="P33" s="153">
        <f t="shared" ref="P33:U33" si="16">+SUM(P25:P32)</f>
        <v>139425.467</v>
      </c>
      <c r="Q33" s="153">
        <f t="shared" si="16"/>
        <v>43973.191000000006</v>
      </c>
      <c r="R33" s="153">
        <f t="shared" si="16"/>
        <v>59756.701999999997</v>
      </c>
      <c r="S33" s="153">
        <f t="shared" si="16"/>
        <v>64005.391000000003</v>
      </c>
      <c r="T33" s="153">
        <f t="shared" si="16"/>
        <v>58349.557000000001</v>
      </c>
      <c r="U33" s="153">
        <f t="shared" si="16"/>
        <v>62094.846000000005</v>
      </c>
      <c r="V33" s="153">
        <f>+SUM(V25:V32)</f>
        <v>51269.81</v>
      </c>
      <c r="W33" s="122"/>
    </row>
    <row r="34" spans="2:25" ht="17.5" customHeight="1" x14ac:dyDescent="0.35">
      <c r="B34" s="1" t="s">
        <v>128</v>
      </c>
      <c r="C34" s="6">
        <v>329698.935</v>
      </c>
      <c r="D34" s="6">
        <v>263703.13699999999</v>
      </c>
      <c r="E34" s="6">
        <v>265760.59000000003</v>
      </c>
      <c r="F34" s="6">
        <v>311274.723</v>
      </c>
      <c r="G34" s="6">
        <v>316198.97499999998</v>
      </c>
      <c r="H34" s="6">
        <v>326999.98700000002</v>
      </c>
      <c r="I34" s="6">
        <v>335667.913</v>
      </c>
      <c r="J34" s="6">
        <v>254527.69099999999</v>
      </c>
      <c r="K34" s="6">
        <v>258434.72099999999</v>
      </c>
      <c r="L34" s="6">
        <v>350883.95899999997</v>
      </c>
      <c r="M34" s="6">
        <v>254969.33799999999</v>
      </c>
      <c r="N34" s="6">
        <v>234525.421</v>
      </c>
      <c r="O34" s="6">
        <v>231722.209</v>
      </c>
      <c r="P34" s="6">
        <v>308491.348</v>
      </c>
      <c r="Q34" s="6">
        <v>306465.99300000002</v>
      </c>
      <c r="R34" s="6">
        <v>268690.00099999999</v>
      </c>
      <c r="S34" s="6">
        <v>267041.20600000001</v>
      </c>
      <c r="T34" s="6">
        <v>253184.84</v>
      </c>
      <c r="U34" s="6">
        <v>309907.84100000001</v>
      </c>
      <c r="V34" s="6">
        <v>293593.06699999998</v>
      </c>
      <c r="W34" s="7"/>
    </row>
    <row r="35" spans="2:25" ht="17.5" customHeight="1" x14ac:dyDescent="0.35">
      <c r="B35" s="1" t="s">
        <v>129</v>
      </c>
      <c r="C35" s="6">
        <v>78626.831000000006</v>
      </c>
      <c r="D35" s="6">
        <v>78626.831999999995</v>
      </c>
      <c r="E35" s="6">
        <v>78626.832999999999</v>
      </c>
      <c r="F35" s="6">
        <v>81778.438999999998</v>
      </c>
      <c r="G35" s="6">
        <v>81778.438999999998</v>
      </c>
      <c r="H35" s="6">
        <v>91345.168000000005</v>
      </c>
      <c r="I35" s="6">
        <v>91345.167000000001</v>
      </c>
      <c r="J35" s="6">
        <v>99479.523000000001</v>
      </c>
      <c r="K35" s="6">
        <v>99479.524000000005</v>
      </c>
      <c r="L35" s="6">
        <v>101630.22100000001</v>
      </c>
      <c r="M35" s="6">
        <v>101588.425</v>
      </c>
      <c r="N35" s="6">
        <v>107918.44899999999</v>
      </c>
      <c r="O35" s="6">
        <v>108211.63099999999</v>
      </c>
      <c r="P35" s="6">
        <v>108424.175813945</v>
      </c>
      <c r="Q35" s="6">
        <v>108665.376813945</v>
      </c>
      <c r="R35" s="6">
        <v>116117.17481394501</v>
      </c>
      <c r="S35" s="6">
        <v>116056.026</v>
      </c>
      <c r="T35" s="6">
        <v>116313.242</v>
      </c>
      <c r="U35" s="6">
        <v>117003.943</v>
      </c>
      <c r="V35" s="6">
        <v>132619.34099999999</v>
      </c>
      <c r="W35" s="7"/>
    </row>
    <row r="36" spans="2:25" ht="17.5" customHeight="1" x14ac:dyDescent="0.35">
      <c r="B36" s="1" t="s">
        <v>130</v>
      </c>
      <c r="C36" s="6">
        <v>2226.029</v>
      </c>
      <c r="D36" s="6">
        <v>2325.1460000000002</v>
      </c>
      <c r="E36" s="6">
        <v>2387.44</v>
      </c>
      <c r="F36" s="6">
        <v>2529.13</v>
      </c>
      <c r="G36" s="6">
        <v>2645.3110000000001</v>
      </c>
      <c r="H36" s="6">
        <v>2726.9630000000002</v>
      </c>
      <c r="I36" s="6">
        <v>2804.4679999999998</v>
      </c>
      <c r="J36" s="6">
        <v>2889.56</v>
      </c>
      <c r="K36" s="6">
        <v>2992.1529999999998</v>
      </c>
      <c r="L36" s="6">
        <v>2920.645</v>
      </c>
      <c r="M36" s="6">
        <v>2984.011</v>
      </c>
      <c r="N36" s="6">
        <v>3086.7860000000001</v>
      </c>
      <c r="O36" s="6">
        <v>3075.4760000000001</v>
      </c>
      <c r="P36" s="6">
        <v>3105.6309999999999</v>
      </c>
      <c r="Q36" s="6">
        <v>3132.5459999999998</v>
      </c>
      <c r="R36" s="6">
        <v>3112.2510000000002</v>
      </c>
      <c r="S36" s="6">
        <v>3131.7579999999998</v>
      </c>
      <c r="T36" s="6">
        <v>3058.078</v>
      </c>
      <c r="U36" s="6">
        <v>3083.7930000000001</v>
      </c>
      <c r="V36" s="6">
        <v>3144.6039999999998</v>
      </c>
      <c r="W36" s="7"/>
    </row>
    <row r="37" spans="2:25" ht="17.5" customHeight="1" x14ac:dyDescent="0.35">
      <c r="B37" s="1" t="s">
        <v>131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902.34699999999998</v>
      </c>
      <c r="L37" s="6">
        <v>747.85799999999995</v>
      </c>
      <c r="M37" s="6">
        <v>711.82100000000003</v>
      </c>
      <c r="N37" s="6">
        <v>724.79300000000001</v>
      </c>
      <c r="O37" s="6">
        <v>724.79300000000001</v>
      </c>
      <c r="P37" s="6">
        <v>686.24199999999996</v>
      </c>
      <c r="Q37" s="6">
        <v>1512.7059999999999</v>
      </c>
      <c r="R37" s="6">
        <v>1439.6379999999999</v>
      </c>
      <c r="S37" s="6">
        <v>1386.923</v>
      </c>
      <c r="T37" s="6">
        <v>1305.231</v>
      </c>
      <c r="U37" s="6">
        <v>1220.528</v>
      </c>
      <c r="V37" s="6">
        <v>1217.0070000000001</v>
      </c>
      <c r="W37" s="7"/>
    </row>
    <row r="38" spans="2:25" ht="17.5" customHeight="1" x14ac:dyDescent="0.35">
      <c r="B38" s="17" t="s">
        <v>132</v>
      </c>
      <c r="C38" s="153">
        <f t="shared" ref="C38:D38" si="17">+SUM(C34:C37)</f>
        <v>410551.79499999998</v>
      </c>
      <c r="D38" s="153">
        <f t="shared" si="17"/>
        <v>344655.11499999999</v>
      </c>
      <c r="E38" s="153">
        <f t="shared" ref="E38:F38" si="18">+SUM(E34:E37)</f>
        <v>346774.86300000001</v>
      </c>
      <c r="F38" s="153">
        <f t="shared" si="18"/>
        <v>395582.29200000002</v>
      </c>
      <c r="G38" s="153">
        <f t="shared" ref="G38:I38" si="19">+SUM(G34:G37)</f>
        <v>400622.72499999998</v>
      </c>
      <c r="H38" s="153">
        <f t="shared" si="19"/>
        <v>421072.11800000002</v>
      </c>
      <c r="I38" s="153">
        <f t="shared" si="19"/>
        <v>429817.54800000001</v>
      </c>
      <c r="J38" s="153">
        <f t="shared" ref="J38:O38" si="20">+SUM(J34:J37)</f>
        <v>356896.77399999998</v>
      </c>
      <c r="K38" s="153">
        <f t="shared" si="20"/>
        <v>361808.745</v>
      </c>
      <c r="L38" s="153">
        <f t="shared" si="20"/>
        <v>456182.68300000002</v>
      </c>
      <c r="M38" s="153">
        <f t="shared" si="20"/>
        <v>360253.59499999997</v>
      </c>
      <c r="N38" s="153">
        <f t="shared" si="20"/>
        <v>346255.44900000002</v>
      </c>
      <c r="O38" s="153">
        <f t="shared" si="20"/>
        <v>343734.109</v>
      </c>
      <c r="P38" s="153">
        <f t="shared" ref="P38:U38" si="21">+SUM(P34:P37)</f>
        <v>420707.39681394503</v>
      </c>
      <c r="Q38" s="153">
        <f t="shared" si="21"/>
        <v>419776.62181394501</v>
      </c>
      <c r="R38" s="153">
        <f t="shared" si="21"/>
        <v>389359.06481394498</v>
      </c>
      <c r="S38" s="153">
        <f t="shared" si="21"/>
        <v>387615.913</v>
      </c>
      <c r="T38" s="153">
        <f t="shared" si="21"/>
        <v>373861.391</v>
      </c>
      <c r="U38" s="153">
        <f t="shared" si="21"/>
        <v>431216.10499999998</v>
      </c>
      <c r="V38" s="153">
        <f>+SUM(V34:V37)</f>
        <v>430574.01899999991</v>
      </c>
      <c r="W38" s="122"/>
    </row>
    <row r="39" spans="2:25" ht="17.5" customHeight="1" x14ac:dyDescent="0.35">
      <c r="B39" s="17" t="s">
        <v>133</v>
      </c>
      <c r="C39" s="153">
        <f>+C33+C38</f>
        <v>429631.31199999998</v>
      </c>
      <c r="D39" s="153">
        <f>+D33+D38</f>
        <v>431285.51</v>
      </c>
      <c r="E39" s="153">
        <f>+E33+E38</f>
        <v>435743.23800000001</v>
      </c>
      <c r="F39" s="153">
        <f>+F33+F38</f>
        <v>447785.32699999999</v>
      </c>
      <c r="G39" s="153">
        <f>+G33+G38</f>
        <v>449836.783</v>
      </c>
      <c r="H39" s="153">
        <f t="shared" ref="H39:O39" si="22">+H33+H38</f>
        <v>438782.51199999999</v>
      </c>
      <c r="I39" s="153">
        <f t="shared" si="22"/>
        <v>443773.315</v>
      </c>
      <c r="J39" s="153">
        <f t="shared" si="22"/>
        <v>455334.42499999999</v>
      </c>
      <c r="K39" s="153">
        <f t="shared" si="22"/>
        <v>444218.33199999999</v>
      </c>
      <c r="L39" s="153">
        <f t="shared" si="22"/>
        <v>521217.647</v>
      </c>
      <c r="M39" s="153">
        <f t="shared" si="22"/>
        <v>520345.44499999995</v>
      </c>
      <c r="N39" s="153">
        <f t="shared" si="22"/>
        <v>523245.92200000002</v>
      </c>
      <c r="O39" s="153">
        <f t="shared" si="22"/>
        <v>527077.23100000003</v>
      </c>
      <c r="P39" s="153">
        <f t="shared" ref="P39:U39" si="23">+P33+P38</f>
        <v>560132.86381394509</v>
      </c>
      <c r="Q39" s="153">
        <f t="shared" si="23"/>
        <v>463749.812813945</v>
      </c>
      <c r="R39" s="153">
        <f t="shared" si="23"/>
        <v>449115.76681394497</v>
      </c>
      <c r="S39" s="153">
        <f t="shared" si="23"/>
        <v>451621.304</v>
      </c>
      <c r="T39" s="153">
        <f t="shared" si="23"/>
        <v>432210.94799999997</v>
      </c>
      <c r="U39" s="153">
        <f t="shared" si="23"/>
        <v>493310.951</v>
      </c>
      <c r="V39" s="153">
        <f>+V33+V38</f>
        <v>481843.82899999991</v>
      </c>
      <c r="W39" s="122"/>
    </row>
    <row r="40" spans="2:25" ht="17.5" customHeight="1" x14ac:dyDescent="0.35">
      <c r="B40" s="1" t="s">
        <v>134</v>
      </c>
      <c r="C40" s="6">
        <v>26102.080000000002</v>
      </c>
      <c r="D40" s="6">
        <v>26102.080000000002</v>
      </c>
      <c r="E40" s="6">
        <v>26102.080000000002</v>
      </c>
      <c r="F40" s="6">
        <v>26102.080000000002</v>
      </c>
      <c r="G40" s="6">
        <v>26102.080000000002</v>
      </c>
      <c r="H40" s="6">
        <v>26102.080000000002</v>
      </c>
      <c r="I40" s="6">
        <v>26102.080000000002</v>
      </c>
      <c r="J40" s="6">
        <v>26102.080000000002</v>
      </c>
      <c r="K40" s="6">
        <v>26102.080000000002</v>
      </c>
      <c r="L40" s="6">
        <v>26102.080000000002</v>
      </c>
      <c r="M40" s="6">
        <v>26102.080000000002</v>
      </c>
      <c r="N40" s="6">
        <v>26102.080000000002</v>
      </c>
      <c r="O40" s="6">
        <v>26102.080000000002</v>
      </c>
      <c r="P40" s="6">
        <v>26102.080000000002</v>
      </c>
      <c r="Q40" s="6">
        <v>26102.080000000002</v>
      </c>
      <c r="R40" s="6">
        <v>26102.080000000002</v>
      </c>
      <c r="S40" s="6">
        <v>26102.080000000002</v>
      </c>
      <c r="T40" s="6">
        <v>26102.080000000002</v>
      </c>
      <c r="U40" s="6">
        <v>26102.080000000002</v>
      </c>
      <c r="V40" s="6">
        <v>26102.080000000002</v>
      </c>
      <c r="W40" s="7"/>
      <c r="X40" s="84"/>
    </row>
    <row r="41" spans="2:25" ht="17.5" customHeight="1" x14ac:dyDescent="0.35">
      <c r="B41" s="1" t="s">
        <v>135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7"/>
    </row>
    <row r="42" spans="2:25" ht="17.5" customHeight="1" x14ac:dyDescent="0.35">
      <c r="B42" s="1" t="s">
        <v>136</v>
      </c>
      <c r="C42" s="6">
        <v>119450.091</v>
      </c>
      <c r="D42" s="6">
        <v>119501.19100000001</v>
      </c>
      <c r="E42" s="6">
        <v>124329.534</v>
      </c>
      <c r="F42" s="6">
        <v>129103.944</v>
      </c>
      <c r="G42" s="6">
        <v>133207.51800000001</v>
      </c>
      <c r="H42" s="6">
        <v>160698.929</v>
      </c>
      <c r="I42" s="6">
        <v>164718.62299999999</v>
      </c>
      <c r="J42" s="6">
        <v>166763.09099999999</v>
      </c>
      <c r="K42" s="6">
        <v>171143.864</v>
      </c>
      <c r="L42" s="6">
        <v>178781.95699999999</v>
      </c>
      <c r="M42" s="6">
        <v>185709.38099999999</v>
      </c>
      <c r="N42" s="6">
        <v>206920.375</v>
      </c>
      <c r="O42" s="6">
        <v>213755.58600000001</v>
      </c>
      <c r="P42" s="6">
        <v>218245.04237131501</v>
      </c>
      <c r="Q42" s="6">
        <v>210338.03437131501</v>
      </c>
      <c r="R42" s="6">
        <v>223648.584371315</v>
      </c>
      <c r="S42" s="6">
        <v>229782.48199999999</v>
      </c>
      <c r="T42" s="6">
        <v>228518.655</v>
      </c>
      <c r="U42" s="6">
        <v>234929.2</v>
      </c>
      <c r="V42" s="6">
        <v>265083.315</v>
      </c>
      <c r="W42" s="7"/>
      <c r="Y42" s="100"/>
    </row>
    <row r="43" spans="2:25" ht="17.5" customHeight="1" x14ac:dyDescent="0.35">
      <c r="B43" s="1" t="s">
        <v>137</v>
      </c>
      <c r="C43" s="6">
        <v>-1055.7349999999999</v>
      </c>
      <c r="D43" s="6">
        <v>-2284.5100000000002</v>
      </c>
      <c r="E43" s="6">
        <v>-5827.5730000000003</v>
      </c>
      <c r="F43" s="6">
        <v>-4538.9750000000004</v>
      </c>
      <c r="G43" s="6">
        <v>-6190.8630000000003</v>
      </c>
      <c r="H43" s="6">
        <v>-8765.0439999999999</v>
      </c>
      <c r="I43" s="6">
        <v>-10342.261</v>
      </c>
      <c r="J43" s="6">
        <v>614.48</v>
      </c>
      <c r="K43" s="6">
        <v>614.48</v>
      </c>
      <c r="L43" s="6">
        <v>614.48</v>
      </c>
      <c r="M43" s="6">
        <v>614.48</v>
      </c>
      <c r="N43" s="6">
        <v>614.48</v>
      </c>
      <c r="O43" s="6">
        <v>614.48</v>
      </c>
      <c r="P43" s="6">
        <v>614.48</v>
      </c>
      <c r="Q43" s="6">
        <v>614.48</v>
      </c>
      <c r="R43" s="6">
        <v>614.48</v>
      </c>
      <c r="S43" s="6">
        <v>614.48</v>
      </c>
      <c r="T43" s="6">
        <v>614.48</v>
      </c>
      <c r="U43" s="6">
        <v>614.48</v>
      </c>
      <c r="V43" s="6">
        <v>614.48</v>
      </c>
      <c r="W43" s="7"/>
      <c r="X43" s="82"/>
      <c r="Y43" s="100"/>
    </row>
    <row r="44" spans="2:25" ht="17.5" customHeight="1" x14ac:dyDescent="0.35">
      <c r="B44" s="17" t="s">
        <v>138</v>
      </c>
      <c r="C44" s="153">
        <f t="shared" ref="C44:O44" si="24">+SUM(C40:C43)</f>
        <v>144496.43600000002</v>
      </c>
      <c r="D44" s="153">
        <f t="shared" si="24"/>
        <v>143318.761</v>
      </c>
      <c r="E44" s="153">
        <f t="shared" si="24"/>
        <v>144604.041</v>
      </c>
      <c r="F44" s="153">
        <f t="shared" si="24"/>
        <v>150667.049</v>
      </c>
      <c r="G44" s="153">
        <f t="shared" si="24"/>
        <v>153118.73499999999</v>
      </c>
      <c r="H44" s="153">
        <f t="shared" si="24"/>
        <v>178035.96500000003</v>
      </c>
      <c r="I44" s="153">
        <f t="shared" si="24"/>
        <v>180478.44199999998</v>
      </c>
      <c r="J44" s="153">
        <f t="shared" si="24"/>
        <v>193479.65099999998</v>
      </c>
      <c r="K44" s="153">
        <f t="shared" si="24"/>
        <v>197860.42400000003</v>
      </c>
      <c r="L44" s="153">
        <f t="shared" si="24"/>
        <v>205498.51700000002</v>
      </c>
      <c r="M44" s="153">
        <f t="shared" si="24"/>
        <v>212425.94100000002</v>
      </c>
      <c r="N44" s="153">
        <f t="shared" si="24"/>
        <v>233636.93500000003</v>
      </c>
      <c r="O44" s="153">
        <f t="shared" si="24"/>
        <v>240472.14600000004</v>
      </c>
      <c r="P44" s="153">
        <f t="shared" ref="P44:U44" si="25">+SUM(P40:P43)</f>
        <v>244961.60237131504</v>
      </c>
      <c r="Q44" s="153">
        <f t="shared" si="25"/>
        <v>237054.594371315</v>
      </c>
      <c r="R44" s="153">
        <f t="shared" si="25"/>
        <v>250365.14437131499</v>
      </c>
      <c r="S44" s="153">
        <f t="shared" si="25"/>
        <v>256499.04199999999</v>
      </c>
      <c r="T44" s="153">
        <f t="shared" si="25"/>
        <v>255235.215</v>
      </c>
      <c r="U44" s="153">
        <f t="shared" si="25"/>
        <v>261645.76000000004</v>
      </c>
      <c r="V44" s="153">
        <f>+SUM(V40:V43)</f>
        <v>291799.875</v>
      </c>
      <c r="W44" s="122"/>
    </row>
    <row r="45" spans="2:25" ht="17.5" customHeight="1" x14ac:dyDescent="0.35">
      <c r="B45" s="17" t="s">
        <v>139</v>
      </c>
      <c r="C45" s="153">
        <f t="shared" ref="C45:O45" si="26">+C33+C38+C44</f>
        <v>574127.74800000002</v>
      </c>
      <c r="D45" s="153">
        <f t="shared" si="26"/>
        <v>574604.27099999995</v>
      </c>
      <c r="E45" s="153">
        <f t="shared" si="26"/>
        <v>580347.27899999998</v>
      </c>
      <c r="F45" s="153">
        <f t="shared" si="26"/>
        <v>598452.37599999993</v>
      </c>
      <c r="G45" s="153">
        <f t="shared" si="26"/>
        <v>602955.51799999992</v>
      </c>
      <c r="H45" s="153">
        <f t="shared" si="26"/>
        <v>616818.47699999996</v>
      </c>
      <c r="I45" s="153">
        <f t="shared" si="26"/>
        <v>624251.75699999998</v>
      </c>
      <c r="J45" s="153">
        <f t="shared" si="26"/>
        <v>648814.076</v>
      </c>
      <c r="K45" s="153">
        <f t="shared" si="26"/>
        <v>642078.75600000005</v>
      </c>
      <c r="L45" s="153">
        <f t="shared" si="26"/>
        <v>726716.16399999999</v>
      </c>
      <c r="M45" s="153">
        <f t="shared" si="26"/>
        <v>732771.38599999994</v>
      </c>
      <c r="N45" s="153">
        <f t="shared" si="26"/>
        <v>756882.85700000008</v>
      </c>
      <c r="O45" s="153">
        <f t="shared" si="26"/>
        <v>767549.37700000009</v>
      </c>
      <c r="P45" s="153">
        <f t="shared" ref="P45:U45" si="27">+P33+P38+P44</f>
        <v>805094.4661852601</v>
      </c>
      <c r="Q45" s="153">
        <f t="shared" si="27"/>
        <v>700804.40718525997</v>
      </c>
      <c r="R45" s="153">
        <f t="shared" si="27"/>
        <v>699480.91118525993</v>
      </c>
      <c r="S45" s="153">
        <f t="shared" si="27"/>
        <v>708120.34600000002</v>
      </c>
      <c r="T45" s="153">
        <f t="shared" si="27"/>
        <v>687446.16299999994</v>
      </c>
      <c r="U45" s="153">
        <f t="shared" si="27"/>
        <v>754956.71100000001</v>
      </c>
      <c r="V45" s="153">
        <f>+V33+V38+V44</f>
        <v>773643.70399999991</v>
      </c>
      <c r="W45" s="122"/>
    </row>
    <row r="46" spans="2:25" ht="17.5" customHeight="1" x14ac:dyDescent="0.35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23"/>
      <c r="S46" s="5"/>
      <c r="T46" s="5"/>
      <c r="U46" s="5"/>
      <c r="V46" s="5"/>
      <c r="W46" s="7"/>
    </row>
  </sheetData>
  <phoneticPr fontId="31" type="noConversion"/>
  <pageMargins left="0.7" right="0.7" top="0.75" bottom="0.75" header="0.3" footer="0.3"/>
  <pageSetup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6753-CBAE-4968-93B6-99E14139FAD6}">
  <dimension ref="B2:T43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22" sqref="M22"/>
    </sheetView>
  </sheetViews>
  <sheetFormatPr baseColWidth="10" defaultColWidth="11.54296875" defaultRowHeight="14.5" x14ac:dyDescent="0.35"/>
  <cols>
    <col min="1" max="1" width="3.54296875" style="10" customWidth="1"/>
    <col min="2" max="2" width="68.54296875" style="10" customWidth="1"/>
    <col min="3" max="3" width="14.26953125" style="10" customWidth="1"/>
    <col min="4" max="5" width="14.1796875" style="10" customWidth="1"/>
    <col min="6" max="6" width="14.453125" style="10" bestFit="1" customWidth="1"/>
    <col min="7" max="9" width="14.453125" style="10" customWidth="1"/>
    <col min="10" max="10" width="14.1796875" style="10" bestFit="1" customWidth="1"/>
    <col min="11" max="18" width="13.1796875" style="10" customWidth="1"/>
    <col min="19" max="16384" width="11.54296875" style="10"/>
  </cols>
  <sheetData>
    <row r="2" spans="2:20" s="1" customFormat="1" ht="17.5" customHeight="1" x14ac:dyDescent="0.35">
      <c r="B2" s="110" t="s">
        <v>71</v>
      </c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4" spans="2:20" x14ac:dyDescent="0.35">
      <c r="B4" s="4" t="s">
        <v>73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9" t="s">
        <v>91</v>
      </c>
      <c r="I4" s="9" t="s">
        <v>92</v>
      </c>
      <c r="J4" s="9" t="s">
        <v>93</v>
      </c>
      <c r="K4" s="9" t="s">
        <v>94</v>
      </c>
      <c r="L4" s="9" t="s">
        <v>95</v>
      </c>
      <c r="M4" s="9" t="s">
        <v>96</v>
      </c>
      <c r="N4" s="9" t="s">
        <v>97</v>
      </c>
      <c r="O4" s="9" t="s">
        <v>98</v>
      </c>
      <c r="P4" s="9" t="s">
        <v>99</v>
      </c>
      <c r="Q4" s="9" t="s">
        <v>278</v>
      </c>
      <c r="R4" s="9" t="s">
        <v>283</v>
      </c>
    </row>
    <row r="6" spans="2:20" x14ac:dyDescent="0.35">
      <c r="B6" s="110" t="s">
        <v>140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</row>
    <row r="8" spans="2:20" x14ac:dyDescent="0.35">
      <c r="B8" s="113" t="s">
        <v>141</v>
      </c>
      <c r="C8" s="113"/>
    </row>
    <row r="9" spans="2:20" ht="19.399999999999999" customHeight="1" x14ac:dyDescent="0.35">
      <c r="B9" s="13" t="s">
        <v>142</v>
      </c>
      <c r="C9" s="13"/>
    </row>
    <row r="10" spans="2:20" x14ac:dyDescent="0.35">
      <c r="B10" s="13" t="s">
        <v>143</v>
      </c>
      <c r="C10" s="7">
        <v>13672.662</v>
      </c>
      <c r="D10" s="7">
        <v>15421.262999999999</v>
      </c>
      <c r="E10" s="7">
        <v>-6044.0879999999997</v>
      </c>
      <c r="F10" s="7">
        <v>33690.173000000003</v>
      </c>
      <c r="G10" s="7">
        <v>16765.048999999999</v>
      </c>
      <c r="H10" s="7">
        <v>19556.025000000001</v>
      </c>
      <c r="I10" s="7">
        <v>17210.017999999996</v>
      </c>
      <c r="J10" s="7">
        <v>13532.131000000001</v>
      </c>
      <c r="K10" s="7">
        <v>18323.564999999999</v>
      </c>
      <c r="L10" s="7">
        <v>15395.013999999999</v>
      </c>
      <c r="M10" s="7">
        <v>22041.224000000002</v>
      </c>
      <c r="N10" s="7">
        <v>22025.423999999999</v>
      </c>
      <c r="O10" s="7">
        <v>19892.616000000002</v>
      </c>
      <c r="P10" s="7">
        <v>18738.03</v>
      </c>
      <c r="Q10" s="7">
        <v>21423.925882349999</v>
      </c>
      <c r="R10" s="7">
        <v>18955.604117650008</v>
      </c>
      <c r="S10" s="44"/>
      <c r="T10" s="152"/>
    </row>
    <row r="11" spans="2:20" x14ac:dyDescent="0.35">
      <c r="B11" s="13" t="s">
        <v>144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44"/>
      <c r="T11" s="152"/>
    </row>
    <row r="12" spans="2:20" x14ac:dyDescent="0.35">
      <c r="B12" s="13" t="s">
        <v>145</v>
      </c>
      <c r="C12" s="7">
        <v>-409.08603399999998</v>
      </c>
      <c r="D12" s="7">
        <v>-997.22296600000004</v>
      </c>
      <c r="E12" s="7">
        <v>-1556.816</v>
      </c>
      <c r="F12" s="7">
        <v>-7.5729999999998654</v>
      </c>
      <c r="G12" s="7">
        <v>-910.46199999999999</v>
      </c>
      <c r="H12" s="7">
        <v>-1293.123</v>
      </c>
      <c r="I12" s="7">
        <v>-1748.0079999999998</v>
      </c>
      <c r="J12" s="7">
        <v>1691.3379999999997</v>
      </c>
      <c r="K12" s="7">
        <v>-2305.3200000000002</v>
      </c>
      <c r="L12" s="7">
        <v>-699.99991199999977</v>
      </c>
      <c r="M12" s="7">
        <v>-983.32837000000018</v>
      </c>
      <c r="N12" s="7">
        <v>1231.6852819999999</v>
      </c>
      <c r="O12" s="7">
        <v>-2252.1329999999998</v>
      </c>
      <c r="P12" s="7">
        <v>-1716.5820000000003</v>
      </c>
      <c r="Q12" s="7">
        <v>-1739.6666372999998</v>
      </c>
      <c r="R12" s="7">
        <v>2578.6503387500002</v>
      </c>
      <c r="S12" s="44"/>
      <c r="T12" s="152"/>
    </row>
    <row r="13" spans="2:20" x14ac:dyDescent="0.35">
      <c r="B13" s="13" t="s">
        <v>146</v>
      </c>
      <c r="C13" s="7">
        <v>-1013.2430000000001</v>
      </c>
      <c r="D13" s="7">
        <v>-949.50099999999986</v>
      </c>
      <c r="E13" s="7">
        <v>-1118.2500000000002</v>
      </c>
      <c r="F13" s="7">
        <v>-2262.8780000000002</v>
      </c>
      <c r="G13" s="7">
        <v>-1336.057</v>
      </c>
      <c r="H13" s="7">
        <v>-1026.2969999999998</v>
      </c>
      <c r="I13" s="7">
        <v>-1609.4790000000003</v>
      </c>
      <c r="J13" s="7">
        <v>-2363.5920000000001</v>
      </c>
      <c r="K13" s="7">
        <v>-1618.546</v>
      </c>
      <c r="L13" s="7">
        <v>-1305.4549119999999</v>
      </c>
      <c r="M13" s="7">
        <v>-1744.7298059999998</v>
      </c>
      <c r="N13" s="7">
        <v>-1481.8438249999999</v>
      </c>
      <c r="O13" s="7">
        <v>-1808.827</v>
      </c>
      <c r="P13" s="7">
        <v>-1433.3245060000002</v>
      </c>
      <c r="Q13" s="7">
        <v>-1934.0560169999999</v>
      </c>
      <c r="R13" s="7">
        <v>-1541.3226210000003</v>
      </c>
      <c r="S13" s="44"/>
      <c r="T13" s="152"/>
    </row>
    <row r="14" spans="2:20" x14ac:dyDescent="0.35">
      <c r="B14" s="13" t="s">
        <v>148</v>
      </c>
      <c r="C14" s="7">
        <v>0</v>
      </c>
      <c r="D14" s="7">
        <v>1395.17</v>
      </c>
      <c r="E14" s="7">
        <v>26221.21</v>
      </c>
      <c r="F14" s="7">
        <v>-24672.242000000002</v>
      </c>
      <c r="G14" s="7">
        <v>723.60199999999998</v>
      </c>
      <c r="H14" s="7">
        <v>829.05700000000013</v>
      </c>
      <c r="I14" s="7">
        <v>1665.1219999999998</v>
      </c>
      <c r="J14" s="7">
        <v>1593.8509999999997</v>
      </c>
      <c r="K14" s="7">
        <v>1612.9659999999999</v>
      </c>
      <c r="L14" s="7">
        <v>2058.3850000000002</v>
      </c>
      <c r="M14" s="7">
        <v>1880.9419999999996</v>
      </c>
      <c r="N14" s="7">
        <v>739.95400000000063</v>
      </c>
      <c r="O14" s="7">
        <v>387.19499999999999</v>
      </c>
      <c r="P14" s="7">
        <v>541.02335799999992</v>
      </c>
      <c r="Q14" s="7">
        <v>357.77165300000013</v>
      </c>
      <c r="R14" s="7">
        <v>723.60571699999991</v>
      </c>
      <c r="S14" s="44"/>
      <c r="T14" s="152"/>
    </row>
    <row r="15" spans="2:20" x14ac:dyDescent="0.35">
      <c r="B15" s="13" t="s">
        <v>147</v>
      </c>
      <c r="C15" s="7">
        <v>717.10799999999995</v>
      </c>
      <c r="D15" s="7">
        <v>256.37</v>
      </c>
      <c r="E15" s="7">
        <v>0</v>
      </c>
      <c r="F15" s="7">
        <v>0</v>
      </c>
      <c r="G15" s="7">
        <v>0</v>
      </c>
      <c r="H15" s="7">
        <v>-3731.6419999999998</v>
      </c>
      <c r="I15" s="7">
        <v>0</v>
      </c>
      <c r="J15" s="7">
        <v>0</v>
      </c>
      <c r="K15" s="7">
        <v>0</v>
      </c>
      <c r="L15" s="7">
        <v>-1980.4435530000001</v>
      </c>
      <c r="M15" s="7">
        <v>0</v>
      </c>
      <c r="N15" s="7">
        <v>0</v>
      </c>
      <c r="O15" s="7">
        <v>0</v>
      </c>
      <c r="P15" s="7">
        <v>-1522.4245619999999</v>
      </c>
      <c r="Q15" s="7">
        <v>0</v>
      </c>
      <c r="R15" s="7">
        <v>0</v>
      </c>
      <c r="S15" s="44"/>
      <c r="T15" s="152"/>
    </row>
    <row r="16" spans="2:20" x14ac:dyDescent="0.35">
      <c r="B16" s="13" t="s">
        <v>149</v>
      </c>
      <c r="C16" s="7">
        <v>-1633.8340340000004</v>
      </c>
      <c r="D16" s="7">
        <v>-2196.0789659999996</v>
      </c>
      <c r="E16" s="7">
        <v>-6055.4069999999992</v>
      </c>
      <c r="F16" s="7">
        <v>8467.2909999999993</v>
      </c>
      <c r="G16" s="7">
        <v>-2216.4879999999998</v>
      </c>
      <c r="H16" s="7">
        <v>-6493.3990000000013</v>
      </c>
      <c r="I16" s="7">
        <v>-3761.08</v>
      </c>
      <c r="J16" s="7">
        <v>-1668.8059999999987</v>
      </c>
      <c r="K16" s="7">
        <v>-1661.615</v>
      </c>
      <c r="L16" s="7">
        <v>-4913.4658550000004</v>
      </c>
      <c r="M16" s="7">
        <v>-1743.7823239999998</v>
      </c>
      <c r="N16" s="7">
        <v>-4905.1958209999993</v>
      </c>
      <c r="O16" s="7">
        <v>-3021.56</v>
      </c>
      <c r="P16" s="7">
        <v>-2998.5301184300001</v>
      </c>
      <c r="Q16" s="7">
        <v>-4273.3802316199999</v>
      </c>
      <c r="R16" s="7">
        <v>-5655.9156499500004</v>
      </c>
      <c r="S16" s="44"/>
      <c r="T16" s="152"/>
    </row>
    <row r="17" spans="2:20" ht="12.65" customHeight="1" x14ac:dyDescent="0.35">
      <c r="B17" s="13"/>
      <c r="T17" s="152"/>
    </row>
    <row r="18" spans="2:20" s="11" customFormat="1" x14ac:dyDescent="0.35">
      <c r="B18" s="110" t="s">
        <v>150</v>
      </c>
      <c r="C18" s="156">
        <v>11333.606931999999</v>
      </c>
      <c r="D18" s="156">
        <v>12930.000067999998</v>
      </c>
      <c r="E18" s="156">
        <v>11446.649000000005</v>
      </c>
      <c r="F18" s="156">
        <v>15214.771000000001</v>
      </c>
      <c r="G18" s="156">
        <v>13025.644</v>
      </c>
      <c r="H18" s="156">
        <v>7840.6209999999992</v>
      </c>
      <c r="I18" s="156">
        <v>11756.573</v>
      </c>
      <c r="J18" s="156">
        <v>12784.921999999995</v>
      </c>
      <c r="K18" s="156">
        <v>14351.05</v>
      </c>
      <c r="L18" s="156">
        <v>8554.0347679999995</v>
      </c>
      <c r="M18" s="156">
        <v>19450.325500000003</v>
      </c>
      <c r="N18" s="156">
        <v>17610.023635999998</v>
      </c>
      <c r="O18" s="156">
        <v>13197.291000000001</v>
      </c>
      <c r="P18" s="156">
        <v>11608.192171569995</v>
      </c>
      <c r="Q18" s="156">
        <v>13834.594649429999</v>
      </c>
      <c r="R18" s="156">
        <v>15060.621902450008</v>
      </c>
      <c r="S18" s="44"/>
      <c r="T18" s="152"/>
    </row>
    <row r="19" spans="2:20" ht="8.5" customHeight="1" x14ac:dyDescent="0.35">
      <c r="B19" s="114"/>
    </row>
    <row r="20" spans="2:20" s="12" customFormat="1" ht="13" x14ac:dyDescent="0.3">
      <c r="B20" s="115" t="s">
        <v>151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</row>
    <row r="21" spans="2:20" x14ac:dyDescent="0.35">
      <c r="B21" s="13" t="s">
        <v>152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-95637.122000000003</v>
      </c>
      <c r="I21" s="7">
        <v>-1485.4119999999966</v>
      </c>
      <c r="J21" s="7">
        <v>2250.5149999999994</v>
      </c>
      <c r="K21" s="7">
        <v>0</v>
      </c>
      <c r="L21" s="7">
        <v>0</v>
      </c>
      <c r="M21" s="7">
        <v>99929.172678000003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20" ht="15" customHeight="1" x14ac:dyDescent="0.35">
      <c r="B22" s="13" t="s">
        <v>153</v>
      </c>
      <c r="C22" s="7">
        <v>-75.95808199999999</v>
      </c>
      <c r="D22" s="7">
        <v>-31.123918000000003</v>
      </c>
      <c r="E22" s="7">
        <v>-56.744</v>
      </c>
      <c r="F22" s="7">
        <v>-307.93299999999999</v>
      </c>
      <c r="G22" s="7">
        <v>-18.568000000000001</v>
      </c>
      <c r="H22" s="7">
        <v>-38.741</v>
      </c>
      <c r="I22" s="7">
        <v>-11.704999999999998</v>
      </c>
      <c r="J22" s="7">
        <v>-464.89099999999996</v>
      </c>
      <c r="K22" s="7">
        <v>-63.082999999999998</v>
      </c>
      <c r="L22" s="7">
        <v>-43.689378000000005</v>
      </c>
      <c r="M22" s="7">
        <v>-66.656659999999988</v>
      </c>
      <c r="N22" s="7">
        <v>-566.05796899999996</v>
      </c>
      <c r="O22" s="7">
        <v>-34.003999999999998</v>
      </c>
      <c r="P22" s="7">
        <v>-171.14178000000001</v>
      </c>
      <c r="Q22" s="7">
        <v>-132.01922000000002</v>
      </c>
      <c r="R22" s="7">
        <v>-431.66079699999995</v>
      </c>
    </row>
    <row r="23" spans="2:20" x14ac:dyDescent="0.35">
      <c r="B23" s="13" t="s">
        <v>154</v>
      </c>
      <c r="C23" s="7">
        <v>-626.36300100000005</v>
      </c>
      <c r="D23" s="7">
        <v>-1336.1459989999998</v>
      </c>
      <c r="E23" s="7">
        <v>-630.04199999999992</v>
      </c>
      <c r="F23" s="7">
        <v>-1364.3780000000002</v>
      </c>
      <c r="G23" s="7">
        <v>-740.25599999999997</v>
      </c>
      <c r="H23" s="7">
        <v>-465.66999999999996</v>
      </c>
      <c r="I23" s="7">
        <v>-666.92700000000013</v>
      </c>
      <c r="J23" s="7">
        <v>-1709.8110000000001</v>
      </c>
      <c r="K23" s="7">
        <v>-492.55200000000002</v>
      </c>
      <c r="L23" s="7">
        <v>-726.67448899999988</v>
      </c>
      <c r="M23" s="7">
        <v>-467.36263800000006</v>
      </c>
      <c r="N23" s="7">
        <v>-1407.3036380000001</v>
      </c>
      <c r="O23" s="7">
        <v>-791.69</v>
      </c>
      <c r="P23" s="7">
        <v>-1761.1860000000001</v>
      </c>
      <c r="Q23" s="7">
        <v>-2088.2879999999996</v>
      </c>
      <c r="R23" s="7">
        <v>-273.41771000000062</v>
      </c>
    </row>
    <row r="24" spans="2:20" x14ac:dyDescent="0.35">
      <c r="B24" s="13"/>
    </row>
    <row r="25" spans="2:20" s="11" customFormat="1" x14ac:dyDescent="0.35">
      <c r="B25" s="110" t="s">
        <v>155</v>
      </c>
      <c r="C25" s="156">
        <v>-702.32108300000004</v>
      </c>
      <c r="D25" s="156">
        <v>-1367.2699169999999</v>
      </c>
      <c r="E25" s="156">
        <v>-686.78600000000006</v>
      </c>
      <c r="F25" s="156">
        <v>-1672.3110000000001</v>
      </c>
      <c r="G25" s="156">
        <v>-758.82399999999996</v>
      </c>
      <c r="H25" s="156">
        <v>-96141.53300000001</v>
      </c>
      <c r="I25" s="156">
        <v>-2164.0439999999944</v>
      </c>
      <c r="J25" s="156">
        <v>75.812999999994645</v>
      </c>
      <c r="K25" s="156">
        <v>-555.63499999999999</v>
      </c>
      <c r="L25" s="156">
        <v>-770.36386699999991</v>
      </c>
      <c r="M25" s="156">
        <v>99395.153380000003</v>
      </c>
      <c r="N25" s="156">
        <v>-1973.361607</v>
      </c>
      <c r="O25" s="156">
        <v>-825.69400000000007</v>
      </c>
      <c r="P25" s="156">
        <v>-1932.3277800000001</v>
      </c>
      <c r="Q25" s="156">
        <v>-2220.3072199999997</v>
      </c>
      <c r="R25" s="156">
        <v>-705.07850700000063</v>
      </c>
      <c r="S25" s="44"/>
      <c r="T25" s="152"/>
    </row>
    <row r="26" spans="2:20" s="12" customFormat="1" ht="13" x14ac:dyDescent="0.3">
      <c r="B26" s="11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</row>
    <row r="27" spans="2:20" s="12" customFormat="1" ht="13" x14ac:dyDescent="0.3">
      <c r="B27" s="114" t="s">
        <v>156</v>
      </c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</row>
    <row r="28" spans="2:20" x14ac:dyDescent="0.35">
      <c r="B28" s="13" t="s">
        <v>157</v>
      </c>
      <c r="C28" s="7">
        <v>0</v>
      </c>
      <c r="D28" s="7">
        <v>0</v>
      </c>
      <c r="E28" s="7">
        <v>0</v>
      </c>
      <c r="F28" s="7">
        <v>9449.2690000000002</v>
      </c>
      <c r="G28" s="7">
        <v>0</v>
      </c>
      <c r="H28" s="7">
        <v>94945.505000000005</v>
      </c>
      <c r="I28" s="7">
        <v>-73.486000000004424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2:20" x14ac:dyDescent="0.35">
      <c r="B29" s="13" t="s">
        <v>169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73412.410931999999</v>
      </c>
      <c r="M29" s="7">
        <v>0</v>
      </c>
      <c r="N29" s="7">
        <v>6.7999993916600943E-5</v>
      </c>
      <c r="O29" s="7">
        <v>0</v>
      </c>
      <c r="P29" s="7">
        <v>0</v>
      </c>
      <c r="Q29" s="7">
        <v>59308.785000000003</v>
      </c>
      <c r="R29" s="7">
        <v>0</v>
      </c>
    </row>
    <row r="30" spans="2:20" x14ac:dyDescent="0.35">
      <c r="B30" s="13" t="s">
        <v>158</v>
      </c>
      <c r="C30" s="7"/>
      <c r="D30" s="7"/>
      <c r="E30" s="7"/>
      <c r="F30" s="7"/>
      <c r="G30" s="7"/>
      <c r="H30" s="7"/>
      <c r="I30" s="7"/>
      <c r="J30" s="7"/>
      <c r="K30" s="7">
        <v>0</v>
      </c>
      <c r="L30" s="7">
        <v>0</v>
      </c>
      <c r="M30" s="7">
        <v>-1405.8019999999999</v>
      </c>
      <c r="N30" s="7">
        <v>-1432.7349999999999</v>
      </c>
      <c r="O30" s="7">
        <v>0</v>
      </c>
      <c r="P30" s="7">
        <v>-1473.806</v>
      </c>
      <c r="Q30" s="7">
        <v>0</v>
      </c>
      <c r="R30" s="7">
        <v>-2345.7339999999999</v>
      </c>
    </row>
    <row r="31" spans="2:20" x14ac:dyDescent="0.35">
      <c r="B31" s="13" t="s">
        <v>159</v>
      </c>
      <c r="C31" s="7">
        <v>-4540.3622929999992</v>
      </c>
      <c r="D31" s="7">
        <v>-31943.925707000002</v>
      </c>
      <c r="E31" s="7">
        <v>-6665.3340000000026</v>
      </c>
      <c r="F31" s="7">
        <v>-6198.0199999999968</v>
      </c>
      <c r="G31" s="7">
        <v>-13920.117</v>
      </c>
      <c r="H31" s="7">
        <v>-16232.692000000001</v>
      </c>
      <c r="I31" s="7">
        <v>-4561.5550000000003</v>
      </c>
      <c r="J31" s="7">
        <v>-9086.7869999999966</v>
      </c>
      <c r="K31" s="7">
        <v>-4671.3620000000001</v>
      </c>
      <c r="L31" s="7">
        <v>-37533.486252999995</v>
      </c>
      <c r="M31" s="7">
        <v>-104471.56441600001</v>
      </c>
      <c r="N31" s="7">
        <v>-25573.417161999998</v>
      </c>
      <c r="O31" s="7">
        <v>-4935.88</v>
      </c>
      <c r="P31" s="7">
        <v>-16438.026962</v>
      </c>
      <c r="Q31" s="7">
        <v>-5057.9560380000003</v>
      </c>
      <c r="R31" s="7">
        <v>-26515.071999999996</v>
      </c>
    </row>
    <row r="32" spans="2:20" x14ac:dyDescent="0.35">
      <c r="B32" s="13" t="s">
        <v>160</v>
      </c>
      <c r="C32" s="7">
        <v>-1223.2940899999999</v>
      </c>
      <c r="D32" s="7">
        <v>-2101.8309100000001</v>
      </c>
      <c r="E32" s="7">
        <v>521.11499999999978</v>
      </c>
      <c r="F32" s="7">
        <v>-18082.178999999996</v>
      </c>
      <c r="G32" s="7">
        <v>-6981.2169999999996</v>
      </c>
      <c r="H32" s="7">
        <v>-5192.0999999999995</v>
      </c>
      <c r="I32" s="7">
        <v>-1697.0390000000007</v>
      </c>
      <c r="J32" s="7">
        <v>-5461.7880000000005</v>
      </c>
      <c r="K32" s="7">
        <v>-1474.078</v>
      </c>
      <c r="L32" s="7">
        <v>-7214.8790669999998</v>
      </c>
      <c r="M32" s="7">
        <v>363.55506699999933</v>
      </c>
      <c r="N32" s="7">
        <v>-5565.5672919999997</v>
      </c>
      <c r="O32" s="7">
        <v>-325.29300000000001</v>
      </c>
      <c r="P32" s="7">
        <v>-5217.4408800000001</v>
      </c>
      <c r="Q32" s="7">
        <v>-254.3741200000004</v>
      </c>
      <c r="R32" s="7">
        <v>-4884.8850000000002</v>
      </c>
    </row>
    <row r="33" spans="2:20" x14ac:dyDescent="0.35">
      <c r="B33" s="13" t="s">
        <v>161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2:20" x14ac:dyDescent="0.35">
      <c r="B34" s="13" t="s">
        <v>162</v>
      </c>
      <c r="C34" s="7">
        <v>0</v>
      </c>
      <c r="D34" s="7">
        <v>0</v>
      </c>
      <c r="E34" s="7">
        <v>0</v>
      </c>
      <c r="F34" s="7">
        <v>0</v>
      </c>
      <c r="G34" s="7">
        <v>-15.612</v>
      </c>
      <c r="H34" s="7">
        <v>-134.547</v>
      </c>
      <c r="I34" s="7">
        <v>-76.978000000000009</v>
      </c>
      <c r="J34" s="7">
        <v>-78.074999999999989</v>
      </c>
      <c r="K34" s="7">
        <v>-79.557000000000002</v>
      </c>
      <c r="L34" s="7">
        <v>-81.198635626847008</v>
      </c>
      <c r="M34" s="7">
        <v>-78.070842031480993</v>
      </c>
      <c r="N34" s="7">
        <v>-65.93593310144999</v>
      </c>
      <c r="O34" s="7">
        <v>-80.137</v>
      </c>
      <c r="P34" s="7">
        <v>-81.92069447343701</v>
      </c>
      <c r="Q34" s="7">
        <v>-83.045916524812981</v>
      </c>
      <c r="R34" s="7">
        <v>-84.336188165098037</v>
      </c>
    </row>
    <row r="35" spans="2:20" x14ac:dyDescent="0.35">
      <c r="B35" s="13" t="s">
        <v>163</v>
      </c>
      <c r="C35" s="7">
        <v>0</v>
      </c>
      <c r="D35" s="7">
        <v>0</v>
      </c>
      <c r="E35" s="7">
        <v>0</v>
      </c>
      <c r="F35" s="7">
        <v>0</v>
      </c>
      <c r="G35" s="7">
        <v>-10.452999999999999</v>
      </c>
      <c r="H35" s="7">
        <v>-9.7980000000000018</v>
      </c>
      <c r="I35" s="7">
        <v>-9.8789999999999978</v>
      </c>
      <c r="J35" s="7">
        <v>-9.1020000000000003</v>
      </c>
      <c r="K35" s="7">
        <v>-8.6690000000000005</v>
      </c>
      <c r="L35" s="7">
        <v>-8.2313732723526982</v>
      </c>
      <c r="M35" s="7">
        <v>-16.969712242367603</v>
      </c>
      <c r="N35" s="7">
        <v>-11.504040132443997</v>
      </c>
      <c r="O35" s="7">
        <v>-14.920999999999999</v>
      </c>
      <c r="P35" s="7">
        <v>-14.435134066608601</v>
      </c>
      <c r="Q35" s="7">
        <v>-13.8095556833775</v>
      </c>
      <c r="R35" s="7">
        <v>-13.194444320890902</v>
      </c>
    </row>
    <row r="36" spans="2:20" x14ac:dyDescent="0.35">
      <c r="B36" s="13" t="s">
        <v>164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/>
      <c r="L36" s="7">
        <v>0</v>
      </c>
      <c r="M36" s="7">
        <v>-14145.427664000001</v>
      </c>
      <c r="N36" s="7">
        <v>-14399.764335999998</v>
      </c>
      <c r="O36" s="7">
        <v>0</v>
      </c>
      <c r="P36" s="7">
        <v>-7850.8</v>
      </c>
      <c r="Q36" s="7">
        <v>0</v>
      </c>
      <c r="R36" s="7">
        <v>-19835.205000000002</v>
      </c>
    </row>
    <row r="37" spans="2:20" x14ac:dyDescent="0.35">
      <c r="B37" s="13"/>
    </row>
    <row r="38" spans="2:20" s="11" customFormat="1" x14ac:dyDescent="0.35">
      <c r="B38" s="110" t="s">
        <v>165</v>
      </c>
      <c r="C38" s="156">
        <v>-5763.6563829999996</v>
      </c>
      <c r="D38" s="156">
        <v>-34045.756616999999</v>
      </c>
      <c r="E38" s="156">
        <v>-6144.2190000000046</v>
      </c>
      <c r="F38" s="156">
        <v>-14830.929999999993</v>
      </c>
      <c r="G38" s="156">
        <v>-20927.399000000001</v>
      </c>
      <c r="H38" s="156">
        <v>73376.368000000002</v>
      </c>
      <c r="I38" s="156">
        <v>-6418.9370000000054</v>
      </c>
      <c r="J38" s="156">
        <v>-14635.751999999997</v>
      </c>
      <c r="K38" s="156">
        <v>-6233.6660000000002</v>
      </c>
      <c r="L38" s="156">
        <v>28574.615603100803</v>
      </c>
      <c r="M38" s="156">
        <v>-119754.27956727386</v>
      </c>
      <c r="N38" s="156">
        <v>-47048.923695233898</v>
      </c>
      <c r="O38" s="156">
        <v>-5356.2309999999998</v>
      </c>
      <c r="P38" s="156">
        <v>-31076.429670540045</v>
      </c>
      <c r="Q38" s="156">
        <v>53899.599369791809</v>
      </c>
      <c r="R38" s="156">
        <v>-53678.426632485993</v>
      </c>
      <c r="S38" s="44"/>
      <c r="T38" s="152"/>
    </row>
    <row r="39" spans="2:20" x14ac:dyDescent="0.35">
      <c r="B39" s="114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</row>
    <row r="40" spans="2:20" x14ac:dyDescent="0.35">
      <c r="B40" s="13" t="s">
        <v>166</v>
      </c>
      <c r="C40" s="155">
        <v>4867.6294659999985</v>
      </c>
      <c r="D40" s="155">
        <v>-22483.026465999999</v>
      </c>
      <c r="E40" s="155">
        <v>4615.6439999999966</v>
      </c>
      <c r="F40" s="155">
        <v>-1288.4699999999939</v>
      </c>
      <c r="G40" s="155">
        <v>-8660.5790000000015</v>
      </c>
      <c r="H40" s="155">
        <v>-14924.543999999998</v>
      </c>
      <c r="I40" s="155">
        <v>3173.5920000000042</v>
      </c>
      <c r="J40" s="154">
        <v>-1775.0150000000176</v>
      </c>
      <c r="K40" s="154">
        <v>7561.7489999999989</v>
      </c>
      <c r="L40" s="154">
        <v>36358.286504100804</v>
      </c>
      <c r="M40" s="154">
        <v>-908.80068727386242</v>
      </c>
      <c r="N40" s="154">
        <v>-31412.261666233913</v>
      </c>
      <c r="O40" s="154">
        <v>7015.3639999999996</v>
      </c>
      <c r="P40" s="154">
        <v>-21400.565278970058</v>
      </c>
      <c r="Q40" s="154">
        <v>65513.886799221829</v>
      </c>
      <c r="R40" s="154">
        <v>-39322.883237035989</v>
      </c>
    </row>
    <row r="41" spans="2:20" ht="17.5" customHeight="1" x14ac:dyDescent="0.35">
      <c r="B41" s="116" t="s">
        <v>167</v>
      </c>
      <c r="C41" s="7">
        <v>53534.309000000001</v>
      </c>
      <c r="D41" s="7">
        <v>0</v>
      </c>
      <c r="E41" s="7">
        <v>0</v>
      </c>
      <c r="F41" s="7">
        <v>0</v>
      </c>
      <c r="G41" s="7">
        <v>39246.086000000003</v>
      </c>
      <c r="H41" s="7">
        <v>0</v>
      </c>
      <c r="I41" s="7">
        <v>0</v>
      </c>
      <c r="J41" s="7">
        <v>0</v>
      </c>
      <c r="K41" s="7">
        <v>17059.541000000001</v>
      </c>
      <c r="L41" s="7">
        <v>0</v>
      </c>
      <c r="M41" s="7">
        <v>0</v>
      </c>
      <c r="N41" s="7">
        <v>0</v>
      </c>
      <c r="O41" s="7">
        <v>28658.513999999999</v>
      </c>
      <c r="P41" s="7"/>
      <c r="Q41" s="7"/>
      <c r="R41" s="7"/>
    </row>
    <row r="42" spans="2:20" s="11" customFormat="1" x14ac:dyDescent="0.35">
      <c r="B42" s="110" t="s">
        <v>168</v>
      </c>
      <c r="C42" s="156">
        <v>58401.938466</v>
      </c>
      <c r="D42" s="156">
        <v>-22483.026466000003</v>
      </c>
      <c r="E42" s="156">
        <v>4615.6440000000002</v>
      </c>
      <c r="F42" s="156">
        <v>-1288.4699999999939</v>
      </c>
      <c r="G42" s="156">
        <v>30585.507000000001</v>
      </c>
      <c r="H42" s="156">
        <v>-14924.543999999998</v>
      </c>
      <c r="I42" s="156">
        <v>3173.5920000000042</v>
      </c>
      <c r="J42" s="156">
        <v>-1775.0150000000176</v>
      </c>
      <c r="K42" s="156">
        <v>24621.29</v>
      </c>
      <c r="L42" s="156">
        <v>36358.286504100797</v>
      </c>
      <c r="M42" s="156">
        <v>-908.80068727386242</v>
      </c>
      <c r="N42" s="156">
        <v>-31412.26166623391</v>
      </c>
      <c r="O42" s="156">
        <v>35673.877999999997</v>
      </c>
      <c r="P42" s="156">
        <v>-21400.565278970058</v>
      </c>
      <c r="Q42" s="156">
        <v>65513.886799221829</v>
      </c>
      <c r="R42" s="156">
        <v>-39322.883237035989</v>
      </c>
      <c r="S42" s="44"/>
      <c r="T42" s="152"/>
    </row>
    <row r="43" spans="2:20" x14ac:dyDescent="0.35">
      <c r="B43" s="117"/>
      <c r="C43" s="117"/>
      <c r="E43" s="11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94551-3FDA-4712-BDBC-68D61C3B0644}">
  <dimension ref="A2:Z26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F22" sqref="F22"/>
    </sheetView>
  </sheetViews>
  <sheetFormatPr baseColWidth="10" defaultColWidth="10.81640625" defaultRowHeight="13" x14ac:dyDescent="0.3"/>
  <cols>
    <col min="1" max="1" width="5" style="11" customWidth="1"/>
    <col min="2" max="2" width="39.453125" style="11" customWidth="1"/>
    <col min="3" max="3" width="11.81640625" style="11" customWidth="1"/>
    <col min="4" max="4" width="11.26953125" style="11" customWidth="1"/>
    <col min="5" max="8" width="11.81640625" style="11" customWidth="1"/>
    <col min="9" max="9" width="13.26953125" style="11" customWidth="1"/>
    <col min="10" max="10" width="10.81640625" style="11"/>
    <col min="11" max="11" width="11.08984375" style="11" bestFit="1" customWidth="1"/>
    <col min="12" max="13" width="10.81640625" style="11"/>
    <col min="14" max="20" width="10.81640625" style="11" customWidth="1"/>
    <col min="21" max="16384" width="10.81640625" style="11"/>
  </cols>
  <sheetData>
    <row r="2" spans="2:26" ht="16.5" customHeight="1" x14ac:dyDescent="0.3">
      <c r="B2" s="17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7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2:26" x14ac:dyDescent="0.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P3" s="21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6" s="10" customFormat="1" ht="14.5" x14ac:dyDescent="0.35">
      <c r="B4" s="4"/>
      <c r="C4" s="9" t="s">
        <v>78</v>
      </c>
      <c r="D4" s="9" t="s">
        <v>79</v>
      </c>
      <c r="E4" s="9" t="s">
        <v>80</v>
      </c>
      <c r="F4" s="9" t="s">
        <v>81</v>
      </c>
      <c r="G4" s="9" t="s">
        <v>82</v>
      </c>
      <c r="H4" s="9" t="s">
        <v>83</v>
      </c>
      <c r="I4" s="9" t="s">
        <v>84</v>
      </c>
      <c r="J4" s="9" t="s">
        <v>85</v>
      </c>
      <c r="K4" s="9" t="s">
        <v>86</v>
      </c>
      <c r="L4" s="9" t="s">
        <v>87</v>
      </c>
      <c r="M4" s="9" t="s">
        <v>88</v>
      </c>
      <c r="N4" s="9" t="s">
        <v>89</v>
      </c>
      <c r="O4" s="9" t="s">
        <v>90</v>
      </c>
      <c r="P4" s="9" t="s">
        <v>91</v>
      </c>
      <c r="Q4" s="9" t="s">
        <v>92</v>
      </c>
      <c r="R4" s="9" t="s">
        <v>93</v>
      </c>
      <c r="S4" s="9" t="s">
        <v>94</v>
      </c>
      <c r="T4" s="9" t="s">
        <v>95</v>
      </c>
      <c r="U4" s="9" t="s">
        <v>96</v>
      </c>
      <c r="V4" s="9" t="s">
        <v>97</v>
      </c>
      <c r="W4" s="9" t="s">
        <v>98</v>
      </c>
      <c r="X4" s="9" t="s">
        <v>99</v>
      </c>
      <c r="Y4" s="9" t="s">
        <v>278</v>
      </c>
      <c r="Z4" s="9" t="s">
        <v>283</v>
      </c>
    </row>
    <row r="5" spans="2:26" s="10" customFormat="1" ht="14.5" x14ac:dyDescent="0.35"/>
    <row r="6" spans="2:26" s="10" customFormat="1" ht="14.5" x14ac:dyDescent="0.35">
      <c r="B6" s="17" t="s">
        <v>170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</row>
    <row r="7" spans="2:26" x14ac:dyDescent="0.3">
      <c r="B7" s="14" t="s">
        <v>171</v>
      </c>
      <c r="C7" s="76">
        <v>0.86052271504049893</v>
      </c>
      <c r="D7" s="76">
        <v>8.5367836992873411E-2</v>
      </c>
      <c r="E7" s="76">
        <v>9.8514967646657126E-2</v>
      </c>
      <c r="F7" s="76">
        <v>0.50258111527313665</v>
      </c>
      <c r="G7" s="76">
        <v>1.025063386394288</v>
      </c>
      <c r="H7" s="76">
        <v>0.75600974633364992</v>
      </c>
      <c r="I7" s="76">
        <v>0.88821184362345862</v>
      </c>
      <c r="J7" s="76">
        <v>0.90999543979406139</v>
      </c>
      <c r="K7" s="76">
        <v>0.91431108571732966</v>
      </c>
      <c r="L7" s="76">
        <v>0.92171590102517198</v>
      </c>
      <c r="M7" s="76">
        <v>0.94726181883691418</v>
      </c>
      <c r="N7" s="76">
        <v>0.88888674713198523</v>
      </c>
      <c r="O7" s="76">
        <v>0.88009007252863036</v>
      </c>
      <c r="P7" s="76">
        <v>0.85286388925497436</v>
      </c>
      <c r="Q7" s="76">
        <v>0.86520363785014132</v>
      </c>
      <c r="R7" s="76">
        <v>0.89353061009056001</v>
      </c>
      <c r="S7" s="76">
        <v>0.91924799521165446</v>
      </c>
      <c r="T7" s="76">
        <v>0.90913945629142656</v>
      </c>
      <c r="U7" s="76">
        <v>0.91348497614341706</v>
      </c>
      <c r="V7" s="76">
        <v>0.93202589574263539</v>
      </c>
      <c r="W7" s="76">
        <v>0.90893995695785301</v>
      </c>
      <c r="X7" s="76">
        <v>0.93843138355183908</v>
      </c>
      <c r="Y7" s="76">
        <v>0.88288696396195487</v>
      </c>
      <c r="Z7" s="76">
        <v>0.93427107163403489</v>
      </c>
    </row>
    <row r="8" spans="2:26" x14ac:dyDescent="0.3">
      <c r="B8" s="14" t="s">
        <v>172</v>
      </c>
      <c r="C8" s="76">
        <v>0</v>
      </c>
      <c r="D8" s="76">
        <v>0</v>
      </c>
      <c r="E8" s="76">
        <v>0</v>
      </c>
      <c r="F8" s="76">
        <v>0</v>
      </c>
      <c r="G8" s="76">
        <v>0.25051452237681987</v>
      </c>
      <c r="H8" s="76">
        <v>8.3463231634520012E-3</v>
      </c>
      <c r="I8" s="76">
        <v>0.4138680048025184</v>
      </c>
      <c r="J8" s="76">
        <v>0.31886785874955786</v>
      </c>
      <c r="K8" s="76">
        <v>0.34806067104443617</v>
      </c>
      <c r="L8" s="76">
        <v>2.1480718761105035</v>
      </c>
      <c r="M8" s="76">
        <v>0.31200035828475675</v>
      </c>
      <c r="N8" s="76">
        <v>0.12836828689937957</v>
      </c>
      <c r="O8" s="76">
        <v>0.30942156966941353</v>
      </c>
      <c r="P8" s="76">
        <v>0.5379275384711445</v>
      </c>
      <c r="Q8" s="76">
        <v>0.48501513531990648</v>
      </c>
      <c r="R8" s="76">
        <v>1.2220607698782728</v>
      </c>
      <c r="S8" s="76">
        <v>0.44767184410160143</v>
      </c>
      <c r="T8" s="76">
        <v>0.28815568501955441</v>
      </c>
      <c r="U8" s="76">
        <v>0.39961784843044751</v>
      </c>
      <c r="V8" s="76">
        <v>1.4163184634446051</v>
      </c>
      <c r="W8" s="76">
        <v>0.34951233277082611</v>
      </c>
      <c r="X8" s="76">
        <v>0.39169439602232964</v>
      </c>
      <c r="Y8" s="76">
        <v>0.38625720029902783</v>
      </c>
      <c r="Z8" s="76">
        <v>2.4341388038218894</v>
      </c>
    </row>
    <row r="9" spans="2:26" x14ac:dyDescent="0.3">
      <c r="B9" s="15" t="s">
        <v>288</v>
      </c>
      <c r="C9" s="50">
        <v>8571.3630000000012</v>
      </c>
      <c r="D9" s="50">
        <v>197.3659999999997</v>
      </c>
      <c r="E9" s="50">
        <v>297.24999999999994</v>
      </c>
      <c r="F9" s="50">
        <v>4640.4410000000007</v>
      </c>
      <c r="G9" s="50">
        <v>7421.1760000000004</v>
      </c>
      <c r="H9" s="50">
        <v>4628.3649999999989</v>
      </c>
      <c r="I9" s="50">
        <v>10362.216000000002</v>
      </c>
      <c r="J9" s="50">
        <v>13625.368999999999</v>
      </c>
      <c r="K9" s="50">
        <v>10779.190999999999</v>
      </c>
      <c r="L9" s="50">
        <v>11796.345000000001</v>
      </c>
      <c r="M9" s="50">
        <v>12204.148999999999</v>
      </c>
      <c r="N9" s="50">
        <v>14157.029</v>
      </c>
      <c r="O9" s="50">
        <v>12460.265020999999</v>
      </c>
      <c r="P9" s="50">
        <v>12109.915322999999</v>
      </c>
      <c r="Q9" s="50">
        <v>12357.614426999999</v>
      </c>
      <c r="R9" s="50">
        <v>15508.779583999996</v>
      </c>
      <c r="S9" s="50">
        <v>14035.401899999997</v>
      </c>
      <c r="T9" s="50">
        <v>14164.359999999997</v>
      </c>
      <c r="U9" s="50">
        <v>14260.384436</v>
      </c>
      <c r="V9" s="50">
        <v>18235.113979999995</v>
      </c>
      <c r="W9" s="50">
        <v>15951.782229000002</v>
      </c>
      <c r="X9" s="50">
        <v>15781.240745999999</v>
      </c>
      <c r="Y9" s="50">
        <v>14652.894307999999</v>
      </c>
      <c r="Z9" s="50">
        <v>19186.898557000008</v>
      </c>
    </row>
    <row r="10" spans="2:26" x14ac:dyDescent="0.3">
      <c r="B10" s="14" t="s">
        <v>173</v>
      </c>
      <c r="C10" s="50">
        <v>6964.7570000000005</v>
      </c>
      <c r="D10" s="50">
        <v>-1638.2360000000003</v>
      </c>
      <c r="E10" s="50">
        <v>-1586.4890000000003</v>
      </c>
      <c r="F10" s="50">
        <v>2776.5010000000011</v>
      </c>
      <c r="G10" s="50">
        <v>5801.7910000000002</v>
      </c>
      <c r="H10" s="50">
        <v>3240.6569999999992</v>
      </c>
      <c r="I10" s="50">
        <v>8990.273000000001</v>
      </c>
      <c r="J10" s="50">
        <v>12437.025999999998</v>
      </c>
      <c r="K10" s="50">
        <v>9643.862000000001</v>
      </c>
      <c r="L10" s="50">
        <v>10618.372000000001</v>
      </c>
      <c r="M10" s="50">
        <v>10961.320999999998</v>
      </c>
      <c r="N10" s="50">
        <v>6959.0210000000006</v>
      </c>
      <c r="O10" s="50">
        <v>7214.9980779999969</v>
      </c>
      <c r="P10" s="50">
        <v>8355.762738999998</v>
      </c>
      <c r="Q10" s="50">
        <v>7910.921014999999</v>
      </c>
      <c r="R10" s="50">
        <v>10336.524182999994</v>
      </c>
      <c r="S10" s="50">
        <v>9396.6596759999993</v>
      </c>
      <c r="T10" s="50">
        <v>9014.3648499999945</v>
      </c>
      <c r="U10" s="50">
        <v>9714.1050350000023</v>
      </c>
      <c r="V10" s="50">
        <v>11985.556115999998</v>
      </c>
      <c r="W10" s="50">
        <v>10209.478223999999</v>
      </c>
      <c r="X10" s="50">
        <v>10238.184098000002</v>
      </c>
      <c r="Y10" s="50">
        <v>9117.2389179999991</v>
      </c>
      <c r="Z10" s="50">
        <v>12495.061313000006</v>
      </c>
    </row>
    <row r="11" spans="2:26" x14ac:dyDescent="0.3">
      <c r="B11" s="14" t="s">
        <v>174</v>
      </c>
      <c r="C11" s="50">
        <v>3848.3150000000005</v>
      </c>
      <c r="D11" s="50">
        <v>-2673.5840000000003</v>
      </c>
      <c r="E11" s="50">
        <v>-1723.0000000000002</v>
      </c>
      <c r="F11" s="50">
        <v>-935.49599999999873</v>
      </c>
      <c r="G11" s="50">
        <v>2435.1840000000002</v>
      </c>
      <c r="H11" s="50">
        <v>790.0679999999993</v>
      </c>
      <c r="I11" s="50">
        <v>6136.036000000001</v>
      </c>
      <c r="J11" s="50">
        <v>5630.4959999999983</v>
      </c>
      <c r="K11" s="50">
        <v>4277.023000000001</v>
      </c>
      <c r="L11" s="50">
        <v>1800.880000000001</v>
      </c>
      <c r="M11" s="50">
        <v>4185.4489999999978</v>
      </c>
      <c r="N11" s="50">
        <v>-13319.634999999998</v>
      </c>
      <c r="O11" s="50">
        <v>4519.5968739999971</v>
      </c>
      <c r="P11" s="50">
        <v>5268.7056699999976</v>
      </c>
      <c r="Q11" s="50">
        <v>7083.7147829999994</v>
      </c>
      <c r="R11" s="50">
        <v>6099.7118209999935</v>
      </c>
      <c r="S11" s="50">
        <v>7259.4755969999987</v>
      </c>
      <c r="T11" s="50">
        <v>4890.344849999994</v>
      </c>
      <c r="U11" s="50">
        <v>6659.7273360000017</v>
      </c>
      <c r="V11" s="50">
        <v>7679.9358149999989</v>
      </c>
      <c r="W11" s="50">
        <v>6268.4017189999986</v>
      </c>
      <c r="X11" s="50">
        <v>7162.3227990000014</v>
      </c>
      <c r="Y11" s="50">
        <v>7374.9478379999991</v>
      </c>
      <c r="Z11" s="50">
        <v>10429.992958000006</v>
      </c>
    </row>
    <row r="12" spans="2:26" x14ac:dyDescent="0.3">
      <c r="B12" s="15" t="s">
        <v>175</v>
      </c>
      <c r="C12" s="74">
        <v>0.69922736946706376</v>
      </c>
      <c r="D12" s="74">
        <v>-0.70859552204461362</v>
      </c>
      <c r="E12" s="74">
        <v>-0.52579617327763695</v>
      </c>
      <c r="F12" s="74">
        <v>0.30070783555635761</v>
      </c>
      <c r="G12" s="74">
        <v>0.80138289802207929</v>
      </c>
      <c r="H12" s="74">
        <v>0.52933774162676606</v>
      </c>
      <c r="I12" s="74">
        <v>0.77061382970671533</v>
      </c>
      <c r="J12" s="74">
        <v>0.83062975722713817</v>
      </c>
      <c r="K12" s="74">
        <v>0.81801036234798119</v>
      </c>
      <c r="L12" s="74">
        <v>0.82967413342017859</v>
      </c>
      <c r="M12" s="74">
        <v>0.85079597662362705</v>
      </c>
      <c r="N12" s="74">
        <v>0.43694065611599547</v>
      </c>
      <c r="O12" s="74">
        <v>0.50960779494330044</v>
      </c>
      <c r="P12" s="74">
        <v>0.58847053156024254</v>
      </c>
      <c r="Q12" s="74">
        <v>0.55387370121926949</v>
      </c>
      <c r="R12" s="74">
        <v>0.59553369170197978</v>
      </c>
      <c r="S12" s="74">
        <v>0.61543378881435484</v>
      </c>
      <c r="T12" s="74">
        <v>0.57858701406498725</v>
      </c>
      <c r="U12" s="74">
        <v>0.62226155584909815</v>
      </c>
      <c r="V12" s="74">
        <v>0.61260097892673115</v>
      </c>
      <c r="W12" s="74">
        <v>0.58174080891188529</v>
      </c>
      <c r="X12" s="74">
        <v>0.60881355419280536</v>
      </c>
      <c r="Y12" s="74">
        <v>0.54934480648195483</v>
      </c>
      <c r="Z12" s="74">
        <v>0.60842424784543991</v>
      </c>
    </row>
    <row r="13" spans="2:26" x14ac:dyDescent="0.3">
      <c r="B13" s="14" t="s">
        <v>176</v>
      </c>
      <c r="C13" s="50">
        <v>84045.007065440004</v>
      </c>
      <c r="D13" s="50">
        <v>15872.921819999996</v>
      </c>
      <c r="E13" s="50">
        <v>25508.359755999998</v>
      </c>
      <c r="F13" s="50">
        <v>103132.81338599999</v>
      </c>
      <c r="G13" s="50">
        <v>66617.589794496613</v>
      </c>
      <c r="H13" s="50">
        <v>70599.912569999986</v>
      </c>
      <c r="I13" s="50">
        <v>132469.22061999998</v>
      </c>
      <c r="J13" s="50">
        <v>161584.69550899998</v>
      </c>
      <c r="K13" s="50">
        <v>125636.025507</v>
      </c>
      <c r="L13" s="50">
        <v>127177.64653099999</v>
      </c>
      <c r="M13" s="50">
        <v>120037.61807299999</v>
      </c>
      <c r="N13" s="50">
        <v>160976.650773</v>
      </c>
      <c r="O13" s="50">
        <v>134166.55249438001</v>
      </c>
      <c r="P13" s="50">
        <v>126815.17276999999</v>
      </c>
      <c r="Q13" s="50">
        <v>123538.95038600001</v>
      </c>
      <c r="R13" s="50">
        <v>161967.707876</v>
      </c>
      <c r="S13" s="50">
        <v>140396.3665279815</v>
      </c>
      <c r="T13" s="50">
        <v>137540.31768599999</v>
      </c>
      <c r="U13" s="50">
        <v>131079.05567899998</v>
      </c>
      <c r="V13" s="50">
        <v>181994.94399500004</v>
      </c>
      <c r="W13" s="50">
        <v>171342.337921</v>
      </c>
      <c r="X13" s="50">
        <v>144196.07023785755</v>
      </c>
      <c r="Y13" s="50">
        <v>133744.05907139421</v>
      </c>
      <c r="Z13" s="50">
        <v>179318.79270181168</v>
      </c>
    </row>
    <row r="14" spans="2:26" x14ac:dyDescent="0.3">
      <c r="B14" s="14" t="s">
        <v>177</v>
      </c>
      <c r="C14" s="77">
        <v>0.10506146784097213</v>
      </c>
      <c r="D14" s="77">
        <v>0.10770166969801157</v>
      </c>
      <c r="E14" s="77">
        <v>8.4334245854204501E-2</v>
      </c>
      <c r="F14" s="77">
        <v>7.8714248244312904E-2</v>
      </c>
      <c r="G14" s="77">
        <v>9.4571797890539488E-2</v>
      </c>
      <c r="H14" s="77">
        <v>7.5131422106802209E-2</v>
      </c>
      <c r="I14" s="77">
        <v>7.730032976017974E-2</v>
      </c>
      <c r="J14" s="77">
        <v>8.2278198471212885E-2</v>
      </c>
      <c r="K14" s="77">
        <v>8.8014346612579689E-2</v>
      </c>
      <c r="L14" s="77">
        <v>9.0736715175706306E-2</v>
      </c>
      <c r="M14" s="77">
        <v>9.774606725255526E-2</v>
      </c>
      <c r="N14" s="77">
        <v>9.2135405773317636E-2</v>
      </c>
      <c r="O14" s="77">
        <v>9.6415335309013431E-2</v>
      </c>
      <c r="P14" s="77">
        <v>0.10175778718059464</v>
      </c>
      <c r="Q14" s="77">
        <v>0.10498133179436288</v>
      </c>
      <c r="R14" s="77">
        <v>9.8177587208766445E-2</v>
      </c>
      <c r="S14" s="77">
        <v>9.8639819344896726E-2</v>
      </c>
      <c r="T14" s="77">
        <v>0.1018415689207455</v>
      </c>
      <c r="U14" s="77">
        <v>0.10692204432203097</v>
      </c>
      <c r="V14" s="77">
        <v>9.6199587607669987E-2</v>
      </c>
      <c r="W14" s="77">
        <v>9.0279043595938593E-2</v>
      </c>
      <c r="X14" s="77">
        <v>0.10374142214364315</v>
      </c>
      <c r="Y14" s="77">
        <v>0.10994564225952286</v>
      </c>
      <c r="Z14" s="77">
        <v>0.10222758757629533</v>
      </c>
    </row>
    <row r="15" spans="2:26" x14ac:dyDescent="0.3">
      <c r="B15" s="14" t="s">
        <v>287</v>
      </c>
      <c r="C15" s="50">
        <v>193907.93999999997</v>
      </c>
      <c r="D15" s="50">
        <v>190329.66</v>
      </c>
      <c r="E15" s="50">
        <v>190300.69</v>
      </c>
      <c r="F15" s="50">
        <v>190303.49</v>
      </c>
      <c r="G15" s="50">
        <v>189974.00999999998</v>
      </c>
      <c r="H15" s="50">
        <v>188448.76</v>
      </c>
      <c r="I15" s="50">
        <v>188429.03999999998</v>
      </c>
      <c r="J15" s="50">
        <v>188469.57</v>
      </c>
      <c r="K15" s="50">
        <v>188303</v>
      </c>
      <c r="L15" s="50">
        <v>188313</v>
      </c>
      <c r="M15" s="50">
        <v>188146</v>
      </c>
      <c r="N15" s="50">
        <v>189310</v>
      </c>
      <c r="O15" s="50">
        <v>189325</v>
      </c>
      <c r="P15" s="50">
        <v>189325</v>
      </c>
      <c r="Q15" s="50">
        <v>189325</v>
      </c>
      <c r="R15" s="50">
        <v>189325</v>
      </c>
      <c r="S15" s="50">
        <v>189325</v>
      </c>
      <c r="T15" s="50">
        <v>189357.23</v>
      </c>
      <c r="U15" s="50">
        <v>189343.77000000002</v>
      </c>
      <c r="V15" s="50">
        <v>189341.63</v>
      </c>
      <c r="W15" s="50">
        <v>189305.28</v>
      </c>
      <c r="X15" s="50">
        <v>189305.28</v>
      </c>
      <c r="Y15" s="50">
        <v>189320.04</v>
      </c>
      <c r="Z15" s="50">
        <v>189307.12</v>
      </c>
    </row>
    <row r="16" spans="2:26" x14ac:dyDescent="0.3">
      <c r="B16" s="14" t="s">
        <v>178</v>
      </c>
      <c r="C16" s="34">
        <v>0.96823864511162427</v>
      </c>
      <c r="D16" s="34">
        <v>-0.6328991531947652</v>
      </c>
      <c r="E16" s="34">
        <v>-0.72669861431870664</v>
      </c>
      <c r="F16" s="34">
        <v>4.6862963818321788</v>
      </c>
      <c r="G16" s="34">
        <v>0.69809699769053113</v>
      </c>
      <c r="H16" s="34">
        <v>1.9667821401077753E-2</v>
      </c>
      <c r="I16" s="34">
        <v>1.858483833718245</v>
      </c>
      <c r="J16" s="34">
        <v>1.8377255581216321</v>
      </c>
      <c r="K16" s="34">
        <v>1.5794576597382601</v>
      </c>
      <c r="L16" s="34">
        <v>10.581812163202462</v>
      </c>
      <c r="M16" s="34">
        <v>1.5472247882986914</v>
      </c>
      <c r="N16" s="34">
        <v>0.78694483506050839</v>
      </c>
      <c r="O16" s="34">
        <v>1.6862097478829856</v>
      </c>
      <c r="P16" s="34">
        <v>2.939991068899154</v>
      </c>
      <c r="Q16" s="34">
        <v>2.6664438845265579</v>
      </c>
      <c r="R16" s="34">
        <v>8.1643543321785987</v>
      </c>
      <c r="S16" s="34">
        <v>2.6309512178598928</v>
      </c>
      <c r="T16" s="34">
        <v>1.7280428017705913</v>
      </c>
      <c r="U16" s="34">
        <v>2.4012399210931492</v>
      </c>
      <c r="V16" s="34">
        <v>10.666017039260968</v>
      </c>
      <c r="W16" s="34">
        <v>2.3610075434949964</v>
      </c>
      <c r="X16" s="34">
        <v>2.5354020273287148</v>
      </c>
      <c r="Y16" s="34">
        <v>2.4674920050038489</v>
      </c>
      <c r="Z16" s="34">
        <v>19.241462142802156</v>
      </c>
    </row>
    <row r="19" spans="1:2" x14ac:dyDescent="0.3">
      <c r="A19" s="11" t="s">
        <v>179</v>
      </c>
    </row>
    <row r="20" spans="1:2" x14ac:dyDescent="0.3">
      <c r="B20" s="11" t="s">
        <v>180</v>
      </c>
    </row>
    <row r="21" spans="1:2" x14ac:dyDescent="0.3">
      <c r="B21" s="11" t="s">
        <v>181</v>
      </c>
    </row>
    <row r="22" spans="1:2" x14ac:dyDescent="0.3">
      <c r="B22" s="11" t="s">
        <v>182</v>
      </c>
    </row>
    <row r="23" spans="1:2" x14ac:dyDescent="0.3">
      <c r="B23" s="11" t="s">
        <v>183</v>
      </c>
    </row>
    <row r="24" spans="1:2" x14ac:dyDescent="0.3">
      <c r="B24" s="11" t="s">
        <v>184</v>
      </c>
    </row>
    <row r="25" spans="1:2" x14ac:dyDescent="0.3">
      <c r="B25" s="11" t="s">
        <v>185</v>
      </c>
    </row>
    <row r="26" spans="1:2" x14ac:dyDescent="0.3">
      <c r="B26" s="11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61E85-B625-4F2E-8EB7-2EA91F6C2CF7}">
  <dimension ref="A2:W45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H25" sqref="H25"/>
    </sheetView>
  </sheetViews>
  <sheetFormatPr baseColWidth="10" defaultColWidth="10.81640625" defaultRowHeight="13" x14ac:dyDescent="0.3"/>
  <cols>
    <col min="1" max="1" width="5" style="11" customWidth="1"/>
    <col min="2" max="2" width="39.453125" style="11" customWidth="1"/>
    <col min="3" max="5" width="10.81640625" style="11"/>
    <col min="6" max="6" width="11.7265625" style="11" bestFit="1" customWidth="1"/>
    <col min="7" max="8" width="10.81640625" style="11"/>
    <col min="9" max="9" width="11.7265625" style="11" bestFit="1" customWidth="1"/>
    <col min="10" max="13" width="10.81640625" style="11"/>
    <col min="14" max="18" width="10.81640625" style="11" customWidth="1"/>
    <col min="19" max="21" width="10.81640625" style="11"/>
    <col min="22" max="22" width="10.81640625" style="11" bestFit="1"/>
    <col min="23" max="23" width="17.81640625" style="11" bestFit="1" customWidth="1"/>
    <col min="24" max="16384" width="10.81640625" style="11"/>
  </cols>
  <sheetData>
    <row r="2" spans="2:23" x14ac:dyDescent="0.3">
      <c r="B2" s="17" t="s">
        <v>71</v>
      </c>
      <c r="C2" s="17"/>
      <c r="D2" s="17"/>
      <c r="E2" s="17"/>
      <c r="F2" s="1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2:23" x14ac:dyDescent="0.3">
      <c r="B3" s="21"/>
      <c r="C3" s="21"/>
      <c r="D3" s="21"/>
      <c r="E3" s="21"/>
      <c r="F3" s="21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2:23" s="10" customFormat="1" ht="14.5" x14ac:dyDescent="0.35">
      <c r="B4" s="4"/>
      <c r="C4" s="9" t="s">
        <v>82</v>
      </c>
      <c r="D4" s="9" t="s">
        <v>83</v>
      </c>
      <c r="E4" s="9" t="s">
        <v>84</v>
      </c>
      <c r="F4" s="9" t="s">
        <v>85</v>
      </c>
      <c r="G4" s="9" t="s">
        <v>86</v>
      </c>
      <c r="H4" s="9" t="s">
        <v>87</v>
      </c>
      <c r="I4" s="9" t="s">
        <v>88</v>
      </c>
      <c r="J4" s="9" t="s">
        <v>89</v>
      </c>
      <c r="K4" s="9" t="s">
        <v>90</v>
      </c>
      <c r="L4" s="9" t="s">
        <v>91</v>
      </c>
      <c r="M4" s="9" t="s">
        <v>92</v>
      </c>
      <c r="N4" s="9" t="s">
        <v>93</v>
      </c>
      <c r="O4" s="9" t="s">
        <v>94</v>
      </c>
      <c r="P4" s="9" t="s">
        <v>95</v>
      </c>
      <c r="Q4" s="9" t="s">
        <v>96</v>
      </c>
      <c r="R4" s="9" t="s">
        <v>97</v>
      </c>
      <c r="S4" s="9" t="s">
        <v>98</v>
      </c>
      <c r="T4" s="9" t="s">
        <v>99</v>
      </c>
      <c r="U4" s="9" t="s">
        <v>278</v>
      </c>
      <c r="V4" s="9" t="s">
        <v>283</v>
      </c>
    </row>
    <row r="5" spans="2:23" s="10" customFormat="1" ht="14.5" x14ac:dyDescent="0.35"/>
    <row r="6" spans="2:23" s="10" customFormat="1" ht="14.5" x14ac:dyDescent="0.35">
      <c r="B6" s="17" t="s">
        <v>200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2:23" x14ac:dyDescent="0.3">
      <c r="B7" s="14" t="s">
        <v>201</v>
      </c>
      <c r="C7" s="23">
        <v>344445.11800000002</v>
      </c>
      <c r="D7" s="23">
        <v>347960.44699999999</v>
      </c>
      <c r="E7" s="23">
        <v>350433.15600000002</v>
      </c>
      <c r="F7" s="23">
        <v>358210.52</v>
      </c>
      <c r="G7" s="23">
        <v>361254.53499999997</v>
      </c>
      <c r="H7" s="23">
        <v>340984.96300000005</v>
      </c>
      <c r="I7" s="23">
        <v>345447.51400000002</v>
      </c>
      <c r="J7" s="23">
        <v>343101.73199999996</v>
      </c>
      <c r="K7" s="23">
        <v>329058.17200000002</v>
      </c>
      <c r="L7" s="23">
        <v>407844.76499999996</v>
      </c>
      <c r="M7" s="23">
        <v>407085.67599999998</v>
      </c>
      <c r="N7" s="91">
        <v>402041.86300000001</v>
      </c>
      <c r="O7" s="91">
        <v>402574.98600000003</v>
      </c>
      <c r="P7" s="92">
        <v>441902.29599999997</v>
      </c>
      <c r="Q7" s="60">
        <v>343696.397</v>
      </c>
      <c r="R7" s="92">
        <v>319313.97200000001</v>
      </c>
      <c r="S7" s="60">
        <v>321595.43400000001</v>
      </c>
      <c r="T7" s="60">
        <v>305157.42200000002</v>
      </c>
      <c r="U7" s="60">
        <v>364287.74400000001</v>
      </c>
      <c r="V7" s="60">
        <v>336885.69799999997</v>
      </c>
      <c r="W7" s="25"/>
    </row>
    <row r="8" spans="2:23" x14ac:dyDescent="0.3">
      <c r="B8" s="14" t="s">
        <v>202</v>
      </c>
      <c r="C8" s="23">
        <v>311900.54600000003</v>
      </c>
      <c r="D8" s="23">
        <v>312282.59399999998</v>
      </c>
      <c r="E8" s="23">
        <v>309131.23600000003</v>
      </c>
      <c r="F8" s="23">
        <v>304676.21100000001</v>
      </c>
      <c r="G8" s="23">
        <v>302852.59699999995</v>
      </c>
      <c r="H8" s="23">
        <v>305066.05000000005</v>
      </c>
      <c r="I8" s="23">
        <v>304912.95900000003</v>
      </c>
      <c r="J8" s="23">
        <v>303855.64599999995</v>
      </c>
      <c r="K8" s="23">
        <v>298472.66500000004</v>
      </c>
      <c r="L8" s="23">
        <v>296546.67999999993</v>
      </c>
      <c r="M8" s="23">
        <v>291128.58799999999</v>
      </c>
      <c r="N8" s="91">
        <v>285053.14899999998</v>
      </c>
      <c r="O8" s="91">
        <v>275969.66300000006</v>
      </c>
      <c r="P8" s="92">
        <v>276295.98399999994</v>
      </c>
      <c r="Q8" s="60">
        <v>283625.62099999998</v>
      </c>
      <c r="R8" s="92">
        <v>290655.45799999998</v>
      </c>
      <c r="S8" s="60">
        <v>285921.55599999998</v>
      </c>
      <c r="T8" s="60">
        <v>290884.10800000001</v>
      </c>
      <c r="U8" s="60">
        <v>284500.54200000002</v>
      </c>
      <c r="V8" s="60">
        <v>294421.38199999998</v>
      </c>
      <c r="W8" s="25"/>
    </row>
    <row r="9" spans="2:23" x14ac:dyDescent="0.3">
      <c r="B9" s="1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91"/>
      <c r="O9" s="91"/>
      <c r="P9" s="92"/>
      <c r="Q9" s="119">
        <v>0.82522139736018241</v>
      </c>
      <c r="R9" s="119">
        <v>0.9102497337636074</v>
      </c>
      <c r="S9" s="119">
        <v>0.88907218751121941</v>
      </c>
      <c r="T9" s="119">
        <v>0.95322639080362914</v>
      </c>
      <c r="U9" s="119">
        <v>0.78097752857697023</v>
      </c>
      <c r="V9" s="119">
        <v>0.87395037470542902</v>
      </c>
      <c r="W9" s="44"/>
    </row>
    <row r="10" spans="2:23" x14ac:dyDescent="0.3">
      <c r="B10" s="14" t="s">
        <v>203</v>
      </c>
      <c r="C10" s="24">
        <v>2.3245155000517044</v>
      </c>
      <c r="D10" s="24">
        <v>0.51494949318885141</v>
      </c>
      <c r="E10" s="24">
        <v>0.55513076416198448</v>
      </c>
      <c r="F10" s="24">
        <v>1.2074241660470508</v>
      </c>
      <c r="G10" s="24">
        <v>1.3619741334884437</v>
      </c>
      <c r="H10" s="24">
        <v>2.5354373256744038</v>
      </c>
      <c r="I10" s="24">
        <v>3.4916153300639081</v>
      </c>
      <c r="J10" s="24">
        <v>0.49211555241195271</v>
      </c>
      <c r="K10" s="24">
        <v>0.48083502711887155</v>
      </c>
      <c r="L10" s="24">
        <v>0.36133397413735779</v>
      </c>
      <c r="M10" s="24">
        <v>0.76589236741283229</v>
      </c>
      <c r="N10" s="93">
        <v>0.6957467253053784</v>
      </c>
      <c r="O10" s="93">
        <v>0.7247664572876642</v>
      </c>
      <c r="P10" s="94">
        <v>1.2160333260063603</v>
      </c>
      <c r="Q10" s="61">
        <v>1.4555258517399838</v>
      </c>
      <c r="R10" s="94">
        <v>0.57855965402843013</v>
      </c>
      <c r="S10" s="61">
        <v>0.66135800967140401</v>
      </c>
      <c r="T10" s="61">
        <v>0.34618626194539914</v>
      </c>
      <c r="U10" s="144">
        <v>1.3832183796703512</v>
      </c>
      <c r="V10" s="61">
        <v>0.95191802041006213</v>
      </c>
      <c r="W10" s="33"/>
    </row>
    <row r="11" spans="2:23" x14ac:dyDescent="0.3">
      <c r="B11" s="124" t="s">
        <v>204</v>
      </c>
      <c r="C11" s="24">
        <v>2.9733004072155795</v>
      </c>
      <c r="D11" s="24">
        <v>3.0092746196710425</v>
      </c>
      <c r="E11" s="24">
        <v>3.0133545023129749</v>
      </c>
      <c r="F11" s="24">
        <v>2.9720189648102817</v>
      </c>
      <c r="G11" s="24">
        <v>2.9378298024732246</v>
      </c>
      <c r="H11" s="24">
        <v>2.4645723239121935</v>
      </c>
      <c r="I11" s="24">
        <v>2.4588715975285296</v>
      </c>
      <c r="J11" s="24">
        <v>2.3533969729974342</v>
      </c>
      <c r="K11" s="24">
        <v>2.2451095727966295</v>
      </c>
      <c r="L11" s="24">
        <v>2.5363572185778835</v>
      </c>
      <c r="M11" s="24">
        <v>2.4495381428014946</v>
      </c>
      <c r="N11" s="93">
        <v>2.2395685082925776</v>
      </c>
      <c r="O11" s="93">
        <v>2.1918431708926485</v>
      </c>
      <c r="P11" s="94">
        <v>2.2866149567591845</v>
      </c>
      <c r="Q11" s="61">
        <v>1.9562996196882039</v>
      </c>
      <c r="R11" s="94">
        <v>1.7938430205279061</v>
      </c>
      <c r="S11" s="61">
        <v>1.7607134142824596</v>
      </c>
      <c r="T11" s="61">
        <v>1.6933828978105547</v>
      </c>
      <c r="U11" s="144">
        <v>1.8854154219812311</v>
      </c>
      <c r="V11" s="144">
        <v>1.6512818211453995</v>
      </c>
      <c r="W11" s="33"/>
    </row>
    <row r="12" spans="2:23" x14ac:dyDescent="0.3">
      <c r="B12" s="124" t="s">
        <v>205</v>
      </c>
      <c r="C12" s="24">
        <v>2.1585345260695563</v>
      </c>
      <c r="D12" s="24">
        <v>2.1789372990741942</v>
      </c>
      <c r="E12" s="24">
        <v>2.1377772976621037</v>
      </c>
      <c r="F12" s="24">
        <v>2.0221821096396466</v>
      </c>
      <c r="G12" s="24">
        <v>1.9778938024794939</v>
      </c>
      <c r="H12" s="24">
        <v>1.713507998229459</v>
      </c>
      <c r="I12" s="24">
        <v>1.6894702526299517</v>
      </c>
      <c r="J12" s="24">
        <v>1.5704785719300267</v>
      </c>
      <c r="K12" s="24">
        <v>1.5085010886259902</v>
      </c>
      <c r="L12" s="24">
        <v>1.4430599516199911</v>
      </c>
      <c r="M12" s="24">
        <v>1.3704945197818377</v>
      </c>
      <c r="N12" s="93">
        <v>1.2200688602596159</v>
      </c>
      <c r="O12" s="93">
        <v>1.1476159197248568</v>
      </c>
      <c r="P12" s="94">
        <v>1.1279154827750839</v>
      </c>
      <c r="Q12" s="61">
        <v>1.1964569670214347</v>
      </c>
      <c r="R12" s="94">
        <v>1.1609262093166239</v>
      </c>
      <c r="S12" s="61">
        <v>1.1147080853424787</v>
      </c>
      <c r="T12" s="61">
        <v>1.1396707464524438</v>
      </c>
      <c r="U12" s="144">
        <v>1.0873500950292485</v>
      </c>
      <c r="V12" s="144">
        <v>1.0089839209149762</v>
      </c>
      <c r="W12" s="33"/>
    </row>
    <row r="13" spans="2:23" x14ac:dyDescent="0.3">
      <c r="B13" s="124" t="s">
        <v>206</v>
      </c>
      <c r="C13" s="24">
        <v>24.840296130216764</v>
      </c>
      <c r="D13" s="24">
        <v>18.383371346196956</v>
      </c>
      <c r="E13" s="24">
        <v>11.427213271173011</v>
      </c>
      <c r="F13" s="24">
        <v>8.4545091359394196</v>
      </c>
      <c r="G13" s="24">
        <v>7.6875622046891499</v>
      </c>
      <c r="H13" s="24">
        <v>6.5516667149523773</v>
      </c>
      <c r="I13" s="24">
        <v>6.2991967532977045</v>
      </c>
      <c r="J13" s="24">
        <v>6.209155073223755</v>
      </c>
      <c r="K13" s="24">
        <v>5.8965963679837516</v>
      </c>
      <c r="L13" s="24">
        <v>5.8224773428791696</v>
      </c>
      <c r="M13" s="24">
        <v>5.6989251701259436</v>
      </c>
      <c r="N13" s="93">
        <v>5.4361512456966841</v>
      </c>
      <c r="O13" s="93">
        <v>5.1094412062671166</v>
      </c>
      <c r="P13" s="94">
        <v>4.9280350955145753</v>
      </c>
      <c r="Q13" s="61">
        <v>4.8927182365155</v>
      </c>
      <c r="R13" s="94">
        <v>4.7887669726886353</v>
      </c>
      <c r="S13" s="61">
        <v>4.566587827032655</v>
      </c>
      <c r="T13" s="61">
        <v>4.5288931101060665</v>
      </c>
      <c r="U13" s="144">
        <v>4.4025998415611207</v>
      </c>
      <c r="V13" s="144">
        <v>4.4899914427710188</v>
      </c>
      <c r="W13" s="33"/>
    </row>
    <row r="14" spans="2:23" x14ac:dyDescent="0.3">
      <c r="B14" s="124" t="s">
        <v>207</v>
      </c>
      <c r="C14" s="24">
        <v>1.7081190742046701</v>
      </c>
      <c r="D14" s="24">
        <v>2.4780989490068848</v>
      </c>
      <c r="E14" s="24">
        <v>4.2724273154121812</v>
      </c>
      <c r="F14" s="24">
        <v>6.1185424618944344</v>
      </c>
      <c r="G14" s="24">
        <v>6.7267368348438774</v>
      </c>
      <c r="H14" s="24">
        <v>7.6988803641776054</v>
      </c>
      <c r="I14" s="24">
        <v>7.8380221617987482</v>
      </c>
      <c r="J14" s="24">
        <v>4.9237411797589052</v>
      </c>
      <c r="K14" s="24">
        <v>4.0868191599969306</v>
      </c>
      <c r="L14" s="24">
        <v>3.4430417966765949</v>
      </c>
      <c r="M14" s="24">
        <v>2.8762151173806694</v>
      </c>
      <c r="N14" s="93">
        <v>3.3460881579171113</v>
      </c>
      <c r="O14" s="93">
        <v>3.5206484076952171</v>
      </c>
      <c r="P14" s="94">
        <v>3.2941399773113744</v>
      </c>
      <c r="Q14" s="61">
        <v>3.4771160781875428</v>
      </c>
      <c r="R14" s="94">
        <v>3.4917162650221671</v>
      </c>
      <c r="S14" s="61">
        <v>3.6258726043070291</v>
      </c>
      <c r="T14" s="61">
        <v>4.215429316576941</v>
      </c>
      <c r="U14" s="144">
        <v>4.263791035090879</v>
      </c>
      <c r="V14" s="144">
        <v>4.2344518403304141</v>
      </c>
      <c r="W14" s="33"/>
    </row>
    <row r="15" spans="2:23" x14ac:dyDescent="0.3">
      <c r="B15" s="124" t="s">
        <v>208</v>
      </c>
      <c r="C15" s="24">
        <v>1.7432757537278558</v>
      </c>
      <c r="D15" s="24">
        <v>2.5148490578216411</v>
      </c>
      <c r="E15" s="24">
        <v>4.3332215276816708</v>
      </c>
      <c r="F15" s="24">
        <v>6.4729069100558814</v>
      </c>
      <c r="G15" s="24">
        <v>8.1489743850695699</v>
      </c>
      <c r="H15" s="24">
        <v>10.663529121323178</v>
      </c>
      <c r="I15" s="24">
        <v>12.192776383143686</v>
      </c>
      <c r="J15" s="24">
        <v>6.6293777286719919</v>
      </c>
      <c r="K15" s="24">
        <v>5.1535151865369473</v>
      </c>
      <c r="L15" s="24">
        <v>4.2168964217849414</v>
      </c>
      <c r="M15" s="24">
        <v>3.6660168827093416</v>
      </c>
      <c r="N15" s="93">
        <v>4.8286910806292722</v>
      </c>
      <c r="O15" s="93">
        <v>5.6026333857471675</v>
      </c>
      <c r="P15" s="93">
        <v>5.5568017854158054</v>
      </c>
      <c r="Q15" s="24">
        <v>6.0857138981884482</v>
      </c>
      <c r="R15" s="93">
        <v>5.4727760759765882</v>
      </c>
      <c r="S15" s="24">
        <v>5.131452097485985</v>
      </c>
      <c r="T15" s="61">
        <v>5.4955274413026647</v>
      </c>
      <c r="U15" s="144">
        <v>4.9216980498900842</v>
      </c>
      <c r="V15" s="144">
        <v>4.8659125989173573</v>
      </c>
      <c r="W15" s="33"/>
    </row>
    <row r="16" spans="2:23" x14ac:dyDescent="0.3">
      <c r="B16" s="124" t="s">
        <v>209</v>
      </c>
      <c r="C16" s="20">
        <v>4.4409046703746784E-2</v>
      </c>
      <c r="D16" s="20">
        <v>0.20086553568655716</v>
      </c>
      <c r="E16" s="20">
        <v>0.20417614604497888</v>
      </c>
      <c r="F16" s="20">
        <v>0.11658049483162274</v>
      </c>
      <c r="G16" s="20">
        <v>0.10940425474276966</v>
      </c>
      <c r="H16" s="20">
        <v>4.0362579445736881E-2</v>
      </c>
      <c r="I16" s="20">
        <v>3.1447963472071322E-2</v>
      </c>
      <c r="J16" s="20">
        <v>0.21618758783722536</v>
      </c>
      <c r="K16" s="20">
        <v>0.18551595254740635</v>
      </c>
      <c r="L16" s="20">
        <v>0.12477506157806664</v>
      </c>
      <c r="M16" s="20">
        <v>0.3076645554185643</v>
      </c>
      <c r="N16" s="95">
        <v>0.33825485409134254</v>
      </c>
      <c r="O16" s="95">
        <v>0.34784868557526438</v>
      </c>
      <c r="P16" s="95">
        <v>0.24891499143730275</v>
      </c>
      <c r="Q16" s="20">
        <v>9.4820935308154858E-2</v>
      </c>
      <c r="R16" s="95">
        <v>0.13305411748048335</v>
      </c>
      <c r="S16" s="20">
        <v>0.14172358662690546</v>
      </c>
      <c r="T16" s="20">
        <v>0.13500249651242061</v>
      </c>
      <c r="U16" s="20">
        <v>0.12587364191718503</v>
      </c>
      <c r="V16" s="20">
        <v>0.10640337577094924</v>
      </c>
      <c r="W16" s="33"/>
    </row>
    <row r="17" spans="2:23" x14ac:dyDescent="0.3">
      <c r="B17" s="14" t="s">
        <v>210</v>
      </c>
      <c r="C17" s="20">
        <v>0.95559095329625321</v>
      </c>
      <c r="D17" s="20">
        <v>0.79913446431344282</v>
      </c>
      <c r="E17" s="20">
        <v>0.79582385395502109</v>
      </c>
      <c r="F17" s="20">
        <v>0.88341950516837731</v>
      </c>
      <c r="G17" s="20">
        <v>0.89059574525723029</v>
      </c>
      <c r="H17" s="20">
        <v>0.95963742055426315</v>
      </c>
      <c r="I17" s="20">
        <v>0.96855203652792865</v>
      </c>
      <c r="J17" s="20">
        <v>0.78381241216277464</v>
      </c>
      <c r="K17" s="20">
        <v>0.81448404745259362</v>
      </c>
      <c r="L17" s="20">
        <v>0.87522493842193338</v>
      </c>
      <c r="M17" s="20">
        <v>0.6923354445814357</v>
      </c>
      <c r="N17" s="95">
        <v>0.66174514590865752</v>
      </c>
      <c r="O17" s="95">
        <v>0.65215131442473551</v>
      </c>
      <c r="P17" s="95">
        <v>0.75108500856269711</v>
      </c>
      <c r="Q17" s="20">
        <v>0.90517906469184517</v>
      </c>
      <c r="R17" s="95">
        <v>0.86694588251951665</v>
      </c>
      <c r="S17" s="20">
        <v>0.85827641337309457</v>
      </c>
      <c r="T17" s="20">
        <v>0.86499750348757942</v>
      </c>
      <c r="U17" s="20">
        <v>0.87412635808281491</v>
      </c>
      <c r="V17" s="20">
        <v>0.89359662422905073</v>
      </c>
      <c r="W17" s="33"/>
    </row>
    <row r="18" spans="2:23" x14ac:dyDescent="0.3">
      <c r="B18" s="124" t="s">
        <v>211</v>
      </c>
      <c r="C18" s="96">
        <v>2.5103124342803856E-2</v>
      </c>
      <c r="D18" s="96">
        <v>2.6022454938750134E-2</v>
      </c>
      <c r="E18" s="96">
        <v>9.2571327242507703E-2</v>
      </c>
      <c r="F18" s="96">
        <v>0.15222313141608024</v>
      </c>
      <c r="G18" s="96">
        <v>9.2450125803566652E-2</v>
      </c>
      <c r="H18" s="96">
        <v>0.25640034309002196</v>
      </c>
      <c r="I18" s="96">
        <v>0.24848512062091024</v>
      </c>
      <c r="J18" s="96">
        <v>0.21885522471368871</v>
      </c>
      <c r="K18" s="96">
        <v>0.21617519236512386</v>
      </c>
      <c r="L18" s="96">
        <v>9.4296827284943804E-2</v>
      </c>
      <c r="M18" s="96">
        <v>0.10684927185191108</v>
      </c>
      <c r="N18" s="96">
        <v>0.18803897954456864</v>
      </c>
      <c r="O18" s="96">
        <v>0.19442644578293594</v>
      </c>
      <c r="P18" s="96">
        <v>0.17521231528809553</v>
      </c>
      <c r="Q18" s="96">
        <v>0.17252840682397427</v>
      </c>
      <c r="R18" s="96">
        <v>0.18707936174492054</v>
      </c>
      <c r="S18" s="96">
        <v>0.17937493140950453</v>
      </c>
      <c r="T18" s="96">
        <v>0.18660496839329299</v>
      </c>
      <c r="U18" s="96">
        <v>0.18785520463906977</v>
      </c>
      <c r="V18" s="96">
        <v>0.25498043020610656</v>
      </c>
      <c r="W18" s="85"/>
    </row>
    <row r="19" spans="2:23" x14ac:dyDescent="0.3">
      <c r="B19" s="124" t="s">
        <v>212</v>
      </c>
      <c r="C19" s="96">
        <v>6.3179527772972222E-3</v>
      </c>
      <c r="D19" s="96">
        <v>6.490564355725089E-3</v>
      </c>
      <c r="E19" s="96">
        <v>2.3065823661766488E-2</v>
      </c>
      <c r="F19" s="96">
        <v>1.9161934115205184E-2</v>
      </c>
      <c r="G19" s="96">
        <v>2.3375202753073546E-2</v>
      </c>
      <c r="H19" s="96">
        <v>6.9157200614403572E-2</v>
      </c>
      <c r="I19" s="96">
        <v>6.7058131034400045E-2</v>
      </c>
      <c r="J19" s="96">
        <v>6.0386698641818677E-2</v>
      </c>
      <c r="K19" s="96">
        <v>6.0940480754166297E-2</v>
      </c>
      <c r="L19" s="96">
        <v>2.6918609839531777E-2</v>
      </c>
      <c r="M19" s="96">
        <v>3.0936500565616653E-2</v>
      </c>
      <c r="N19" s="96">
        <v>5.7135051725975411E-2</v>
      </c>
      <c r="O19" s="96">
        <v>6.0458103567091616E-2</v>
      </c>
      <c r="P19" s="96">
        <v>5.1524750455387271E-2</v>
      </c>
      <c r="Q19" s="96">
        <v>5.4094217479558851E-2</v>
      </c>
      <c r="R19" s="96">
        <v>6.217320295198149E-2</v>
      </c>
      <c r="S19" s="96">
        <v>6.0409298483655324E-2</v>
      </c>
      <c r="T19" s="96">
        <v>6.2537132641922191E-2</v>
      </c>
      <c r="U19" s="96">
        <v>6.4353592091772008E-2</v>
      </c>
      <c r="V19" s="96">
        <v>9.3842346066550272E-2</v>
      </c>
      <c r="W19" s="85"/>
    </row>
    <row r="20" spans="2:23" x14ac:dyDescent="0.3">
      <c r="B20" s="14" t="s">
        <v>213</v>
      </c>
      <c r="C20" s="27">
        <v>3.4944279486908191E-3</v>
      </c>
      <c r="D20" s="27">
        <v>3.5909384436073432E-3</v>
      </c>
      <c r="E20" s="27">
        <v>1.2880940973452212E-2</v>
      </c>
      <c r="F20" s="27">
        <v>2.1878929101229041E-2</v>
      </c>
      <c r="G20" s="27">
        <v>2.6360630642785491E-2</v>
      </c>
      <c r="H20" s="27">
        <v>7.6274339473200406E-2</v>
      </c>
      <c r="I20" s="27">
        <v>7.4672094128428165E-2</v>
      </c>
      <c r="J20" s="27">
        <v>6.777276911522534E-2</v>
      </c>
      <c r="K20" s="27">
        <v>6.8188390327504178E-2</v>
      </c>
      <c r="L20" s="27">
        <v>3.1335344903916588E-2</v>
      </c>
      <c r="M20" s="27">
        <v>3.6315219319006796E-2</v>
      </c>
      <c r="N20" s="96">
        <v>6.6688019495435694E-2</v>
      </c>
      <c r="O20" s="96">
        <v>7.069201250992016E-2</v>
      </c>
      <c r="P20" s="96">
        <v>6.5144449616149416E-2</v>
      </c>
      <c r="Q20" s="27">
        <v>6.3947200582805924E-2</v>
      </c>
      <c r="R20" s="96">
        <v>7.1578722112380103E-2</v>
      </c>
      <c r="S20" s="27">
        <v>7.0396196137573586E-2</v>
      </c>
      <c r="T20" s="27">
        <v>7.3566799269801655E-2</v>
      </c>
      <c r="U20" s="27">
        <v>7.3689690672146729E-2</v>
      </c>
      <c r="V20" s="27">
        <v>0.10193437479131198</v>
      </c>
      <c r="W20" s="33"/>
    </row>
    <row r="21" spans="2:23" x14ac:dyDescent="0.3">
      <c r="B21" s="19" t="s">
        <v>214</v>
      </c>
      <c r="C21" s="24">
        <v>1.7057335361267265</v>
      </c>
      <c r="D21" s="24">
        <v>0.4118398975325</v>
      </c>
      <c r="E21" s="24">
        <v>0.46423147551025856</v>
      </c>
      <c r="F21" s="24">
        <v>1.0255018506107931</v>
      </c>
      <c r="G21" s="24">
        <v>1.1866921845786422</v>
      </c>
      <c r="H21" s="24">
        <v>2.0281261388086569</v>
      </c>
      <c r="I21" s="24">
        <v>2.9045021316277349</v>
      </c>
      <c r="J21" s="24">
        <v>0.39868978588284276</v>
      </c>
      <c r="K21" s="24">
        <v>0.37114015630244573</v>
      </c>
      <c r="L21" s="24">
        <v>0.24080835963867067</v>
      </c>
      <c r="M21" s="24">
        <v>0.11764842495105156</v>
      </c>
      <c r="N21" s="93">
        <v>9.6386775575202865E-2</v>
      </c>
      <c r="O21" s="93">
        <v>0.13429076984955018</v>
      </c>
      <c r="P21" s="94">
        <v>1.1877766348094785</v>
      </c>
      <c r="Q21" s="61">
        <v>1.3660772537521779</v>
      </c>
      <c r="R21" s="94">
        <v>0.47958660770803585</v>
      </c>
      <c r="S21" s="61">
        <v>0.55735739509817217</v>
      </c>
      <c r="T21" s="61">
        <v>0.2446173498797943</v>
      </c>
      <c r="U21" s="61">
        <v>1.2849247101764292</v>
      </c>
      <c r="V21" s="144">
        <v>0.78924255814484201</v>
      </c>
      <c r="W21" s="33"/>
    </row>
    <row r="22" spans="2:23" x14ac:dyDescent="0.3">
      <c r="B22" s="19" t="s">
        <v>267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93"/>
      <c r="O22" s="93"/>
      <c r="P22" s="94"/>
      <c r="Q22" s="128">
        <v>5.5290849570314923E-2</v>
      </c>
      <c r="R22" s="128">
        <v>7.2869108615838396E-2</v>
      </c>
      <c r="S22" s="128">
        <v>6.8145143174778947E-2</v>
      </c>
      <c r="T22" s="128">
        <v>7.609246995217428E-2</v>
      </c>
      <c r="U22" s="128">
        <v>7.7011088497050906E-2</v>
      </c>
      <c r="V22" s="128">
        <v>5.0105537818542045E-2</v>
      </c>
      <c r="W22" s="33"/>
    </row>
    <row r="23" spans="2:23" x14ac:dyDescent="0.3">
      <c r="B23" s="19" t="s">
        <v>268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93"/>
      <c r="O23" s="93"/>
      <c r="P23" s="94"/>
      <c r="Q23" s="128">
        <v>8.6945168012038498E-2</v>
      </c>
      <c r="R23" s="128">
        <v>0.10370781910110705</v>
      </c>
      <c r="S23" s="128">
        <v>9.8179077455894659E-2</v>
      </c>
      <c r="T23" s="128">
        <v>0.10593272379153421</v>
      </c>
      <c r="U23" s="128">
        <v>0.10694088475479854</v>
      </c>
      <c r="V23" s="128">
        <v>0.10542079964560694</v>
      </c>
      <c r="W23" s="33"/>
    </row>
    <row r="25" spans="2:23" x14ac:dyDescent="0.3">
      <c r="B25" s="55" t="s">
        <v>215</v>
      </c>
      <c r="R25" s="44"/>
      <c r="S25" s="52"/>
      <c r="T25" s="52"/>
      <c r="U25" s="52"/>
      <c r="V25" s="52"/>
    </row>
    <row r="26" spans="2:23" x14ac:dyDescent="0.3">
      <c r="B26" s="55" t="s">
        <v>216</v>
      </c>
      <c r="R26" s="44"/>
      <c r="S26" s="52"/>
      <c r="T26" s="52"/>
      <c r="U26" s="52"/>
      <c r="V26" s="52"/>
    </row>
    <row r="27" spans="2:23" ht="52.5" x14ac:dyDescent="0.3">
      <c r="B27" s="55" t="s">
        <v>217</v>
      </c>
    </row>
    <row r="28" spans="2:23" ht="31.5" x14ac:dyDescent="0.3">
      <c r="B28" s="55" t="s">
        <v>218</v>
      </c>
    </row>
    <row r="29" spans="2:23" ht="21" x14ac:dyDescent="0.3">
      <c r="B29" s="55" t="s">
        <v>219</v>
      </c>
    </row>
    <row r="30" spans="2:23" ht="21" x14ac:dyDescent="0.3">
      <c r="B30" s="55" t="s">
        <v>220</v>
      </c>
    </row>
    <row r="31" spans="2:23" ht="21" x14ac:dyDescent="0.3">
      <c r="B31" s="55" t="s">
        <v>221</v>
      </c>
    </row>
    <row r="33" spans="1:23" x14ac:dyDescent="0.3">
      <c r="A33" s="29" t="s">
        <v>222</v>
      </c>
      <c r="O33" s="44"/>
    </row>
    <row r="34" spans="1:23" x14ac:dyDescent="0.3">
      <c r="B34" s="14" t="s">
        <v>223</v>
      </c>
      <c r="C34" s="23">
        <v>12556.233</v>
      </c>
      <c r="D34" s="23">
        <v>16987.232</v>
      </c>
      <c r="E34" s="23">
        <v>27052.198000000004</v>
      </c>
      <c r="F34" s="23">
        <v>36037.126000000004</v>
      </c>
      <c r="G34" s="23">
        <v>39395.141000000003</v>
      </c>
      <c r="H34" s="23">
        <v>46563.120999999999</v>
      </c>
      <c r="I34" s="23">
        <v>48405.053999999996</v>
      </c>
      <c r="J34" s="23">
        <v>48936.714</v>
      </c>
      <c r="K34" s="23">
        <v>50617.788021</v>
      </c>
      <c r="L34" s="23">
        <v>50931.358344</v>
      </c>
      <c r="M34" s="23">
        <v>51084.823770999996</v>
      </c>
      <c r="N34" s="23">
        <v>52436.57435499999</v>
      </c>
      <c r="O34" s="23">
        <v>54011.711233999988</v>
      </c>
      <c r="P34" s="60">
        <v>56066.155910999994</v>
      </c>
      <c r="Q34" s="60">
        <v>57968.925919999987</v>
      </c>
      <c r="R34" s="60">
        <v>60695.260316</v>
      </c>
      <c r="S34" s="60">
        <v>62611.640644999992</v>
      </c>
      <c r="T34" s="60">
        <v>64228.521391000002</v>
      </c>
      <c r="U34" s="60">
        <v>64621.031262999997</v>
      </c>
      <c r="V34" s="60">
        <v>65572.81584000001</v>
      </c>
    </row>
    <row r="35" spans="1:23" x14ac:dyDescent="0.3">
      <c r="B35" s="14" t="s">
        <v>224</v>
      </c>
      <c r="C35" s="23">
        <v>7350.9120000000003</v>
      </c>
      <c r="D35" s="23">
        <v>6854.9449999999997</v>
      </c>
      <c r="E35" s="23">
        <v>6331.81</v>
      </c>
      <c r="F35" s="23">
        <v>5889.8220000000001</v>
      </c>
      <c r="G35" s="23">
        <v>5856.5010000000002</v>
      </c>
      <c r="H35" s="23">
        <v>6048.0380000000005</v>
      </c>
      <c r="I35" s="23">
        <v>6175.6719999999996</v>
      </c>
      <c r="J35" s="23">
        <v>9938.9290000000001</v>
      </c>
      <c r="K35" s="23">
        <v>12385.619729999999</v>
      </c>
      <c r="L35" s="23">
        <v>14792.547215999999</v>
      </c>
      <c r="M35" s="23">
        <v>17761.127623</v>
      </c>
      <c r="N35" s="23">
        <v>15671.008018999999</v>
      </c>
      <c r="O35" s="23">
        <v>15341.410155000001</v>
      </c>
      <c r="P35" s="60">
        <v>17019.967669000001</v>
      </c>
      <c r="Q35" s="60">
        <v>16671.553269</v>
      </c>
      <c r="R35" s="60">
        <v>17382.643865999999</v>
      </c>
      <c r="S35" s="60">
        <v>17268.019999</v>
      </c>
      <c r="T35" s="60">
        <v>15236.531457999999</v>
      </c>
      <c r="U35" s="60">
        <v>15155.768829000001</v>
      </c>
      <c r="V35" s="60">
        <v>15485.550034</v>
      </c>
      <c r="W35" s="44"/>
    </row>
    <row r="36" spans="1:23" x14ac:dyDescent="0.3">
      <c r="B36" s="11" t="s">
        <v>225</v>
      </c>
      <c r="C36" s="89">
        <v>72248.218000000008</v>
      </c>
      <c r="D36" s="89">
        <v>71659.380499999999</v>
      </c>
      <c r="E36" s="89">
        <v>72302.020499999999</v>
      </c>
      <c r="F36" s="89">
        <v>75333.5245</v>
      </c>
      <c r="G36" s="89">
        <v>148807.58549999999</v>
      </c>
      <c r="H36" s="89">
        <v>160677.36300000001</v>
      </c>
      <c r="I36" s="89">
        <v>162541.2415</v>
      </c>
      <c r="J36" s="89">
        <v>172073.34999999998</v>
      </c>
      <c r="K36" s="89">
        <v>175489.57949999999</v>
      </c>
      <c r="L36" s="89">
        <v>191767.24100000004</v>
      </c>
      <c r="M36" s="89">
        <v>196452.19150000002</v>
      </c>
      <c r="N36" s="89">
        <v>213558.29300000001</v>
      </c>
      <c r="O36" s="89">
        <v>219166.28500000003</v>
      </c>
      <c r="P36" s="89">
        <v>225230.05968565753</v>
      </c>
      <c r="Q36" s="89">
        <v>224740.26768565751</v>
      </c>
      <c r="R36" s="89">
        <v>242001.03968565751</v>
      </c>
      <c r="S36" s="89">
        <v>248485.59400000001</v>
      </c>
      <c r="T36" s="89">
        <v>250098.40868565752</v>
      </c>
      <c r="U36" s="89">
        <v>249350.17718565752</v>
      </c>
      <c r="V36" s="89">
        <v>271082.50968565751</v>
      </c>
      <c r="W36" s="87"/>
    </row>
    <row r="37" spans="1:23" x14ac:dyDescent="0.3">
      <c r="B37" s="11" t="s">
        <v>226</v>
      </c>
      <c r="C37" s="25">
        <v>287063.87400000001</v>
      </c>
      <c r="D37" s="25">
        <v>287302.13550000003</v>
      </c>
      <c r="E37" s="25">
        <v>290173.63950000005</v>
      </c>
      <c r="F37" s="25">
        <v>598452.37600000005</v>
      </c>
      <c r="G37" s="25">
        <v>588541.63299999991</v>
      </c>
      <c r="H37" s="25">
        <v>595711.37400000007</v>
      </c>
      <c r="I37" s="25">
        <v>602299.51800000016</v>
      </c>
      <c r="J37" s="25">
        <v>623633.22600000002</v>
      </c>
      <c r="K37" s="25">
        <v>622517.13699999987</v>
      </c>
      <c r="L37" s="25">
        <v>671767.32050000003</v>
      </c>
      <c r="M37" s="25">
        <v>678511.57150000008</v>
      </c>
      <c r="N37" s="25">
        <v>702848.46649999998</v>
      </c>
      <c r="O37" s="25">
        <v>704814.06649999996</v>
      </c>
      <c r="P37" s="25">
        <v>765905.31504211994</v>
      </c>
      <c r="Q37" s="25">
        <v>716787.89600111998</v>
      </c>
      <c r="R37" s="25">
        <v>728181.88377662003</v>
      </c>
      <c r="S37" s="25">
        <v>737834.86150000012</v>
      </c>
      <c r="T37" s="25">
        <v>746270.31455411995</v>
      </c>
      <c r="U37" s="25">
        <v>727880.55863611994</v>
      </c>
      <c r="V37" s="89">
        <v>736562.30729761999</v>
      </c>
    </row>
    <row r="38" spans="1:23" x14ac:dyDescent="0.3">
      <c r="B38" s="11" t="s">
        <v>227</v>
      </c>
      <c r="C38" s="25">
        <v>519013.70600000001</v>
      </c>
      <c r="D38" s="25">
        <v>519294.05900000001</v>
      </c>
      <c r="E38" s="25">
        <v>519612.19400000002</v>
      </c>
      <c r="F38" s="25">
        <v>524134.65700000001</v>
      </c>
      <c r="G38" s="25">
        <v>521887.36249999999</v>
      </c>
      <c r="H38" s="25">
        <v>540125.69999999995</v>
      </c>
      <c r="I38" s="25">
        <v>540885.86199999996</v>
      </c>
      <c r="J38" s="25">
        <v>555667.89100000006</v>
      </c>
      <c r="K38" s="25">
        <v>556348.27899999998</v>
      </c>
      <c r="L38" s="25">
        <v>577081.32649999997</v>
      </c>
      <c r="M38" s="25">
        <v>578015.88449999993</v>
      </c>
      <c r="N38" s="25">
        <v>602166.38299999991</v>
      </c>
      <c r="O38" s="25">
        <v>602779.86599999992</v>
      </c>
      <c r="P38" s="25">
        <v>605778.0895</v>
      </c>
      <c r="Q38" s="25">
        <v>606345.23450000002</v>
      </c>
      <c r="R38" s="25">
        <v>632498.02049999998</v>
      </c>
      <c r="S38" s="25">
        <v>633160.43799999997</v>
      </c>
      <c r="T38" s="25">
        <v>634384.07149999996</v>
      </c>
      <c r="U38" s="25">
        <v>635661.897</v>
      </c>
      <c r="V38" s="89">
        <v>678090.53700000001</v>
      </c>
    </row>
    <row r="39" spans="1:23" x14ac:dyDescent="0.3">
      <c r="B39" s="11" t="s">
        <v>228</v>
      </c>
      <c r="C39" s="26">
        <v>1813.6559999999999</v>
      </c>
      <c r="D39" s="26">
        <v>1864.7529999999999</v>
      </c>
      <c r="E39" s="26">
        <v>6693.0940000000001</v>
      </c>
      <c r="F39" s="26">
        <v>11467.505000000001</v>
      </c>
      <c r="G39" s="26">
        <v>13757.279999999999</v>
      </c>
      <c r="H39" s="26">
        <v>41197.731</v>
      </c>
      <c r="I39" s="26">
        <v>40389.08</v>
      </c>
      <c r="J39" s="26">
        <v>37659.151681487201</v>
      </c>
      <c r="K39" s="26">
        <v>37936.493606487194</v>
      </c>
      <c r="L39" s="26">
        <v>18083.042403487198</v>
      </c>
      <c r="M39" s="26">
        <v>20990.773615487196</v>
      </c>
      <c r="N39" s="26">
        <v>40157.283488999994</v>
      </c>
      <c r="O39" s="26">
        <v>42611.721827999994</v>
      </c>
      <c r="P39" s="26">
        <v>39463.08023</v>
      </c>
      <c r="Q39" s="26">
        <v>38774.080332999998</v>
      </c>
      <c r="R39" s="26">
        <v>45273.400045999995</v>
      </c>
      <c r="S39" s="26">
        <v>44572.086379999993</v>
      </c>
      <c r="T39" s="26">
        <v>46669.605647999997</v>
      </c>
      <c r="U39" s="26">
        <v>46841.728561999997</v>
      </c>
      <c r="V39" s="26">
        <v>69120.734941000002</v>
      </c>
      <c r="W39" s="87"/>
    </row>
    <row r="40" spans="1:23" x14ac:dyDescent="0.3">
      <c r="B40" s="11" t="s">
        <v>229</v>
      </c>
      <c r="C40" s="28">
        <v>2.5979999999999999</v>
      </c>
      <c r="D40" s="28">
        <v>2.5979999999999999</v>
      </c>
      <c r="E40" s="28">
        <v>2.5979999999999999</v>
      </c>
      <c r="F40" s="28">
        <v>2.5979999999999999</v>
      </c>
      <c r="G40" s="28">
        <v>2.5979999999999999</v>
      </c>
      <c r="H40" s="28">
        <v>2.5979999999999999</v>
      </c>
      <c r="I40" s="28">
        <v>2.5979999999999999</v>
      </c>
      <c r="J40" s="28">
        <v>2.5979999999999999</v>
      </c>
      <c r="K40" s="28">
        <v>2.5979999999999999</v>
      </c>
      <c r="L40" s="28">
        <v>2.5979999999999999</v>
      </c>
      <c r="M40" s="28">
        <v>2.5979999999999999</v>
      </c>
      <c r="N40" s="28">
        <v>2.5979999999999999</v>
      </c>
      <c r="O40" s="28">
        <v>2.5979999999999999</v>
      </c>
      <c r="P40" s="28">
        <v>2.5979999999999999</v>
      </c>
      <c r="Q40" s="28">
        <v>2.5979999999999999</v>
      </c>
      <c r="R40" s="28">
        <v>2.5979999999999999</v>
      </c>
      <c r="S40" s="28">
        <v>2.5979999999999999</v>
      </c>
      <c r="T40" s="28">
        <v>2.5979999999999999</v>
      </c>
      <c r="U40" s="28">
        <v>2.5979999999999999</v>
      </c>
      <c r="V40" s="150">
        <v>2.5979999999999999</v>
      </c>
    </row>
    <row r="41" spans="1:23" x14ac:dyDescent="0.3">
      <c r="B41" s="11" t="s">
        <v>230</v>
      </c>
      <c r="C41" s="25">
        <v>144496.43600000002</v>
      </c>
      <c r="D41" s="25">
        <v>143318.761</v>
      </c>
      <c r="E41" s="25">
        <v>144604.041</v>
      </c>
      <c r="F41" s="25">
        <v>150667.049</v>
      </c>
      <c r="G41" s="25">
        <v>153118.73499999999</v>
      </c>
      <c r="H41" s="25">
        <v>178035.96500000003</v>
      </c>
      <c r="I41" s="25">
        <v>180478.44199999998</v>
      </c>
      <c r="J41" s="25">
        <v>193479.65099999998</v>
      </c>
      <c r="K41" s="25">
        <v>197860.42400000003</v>
      </c>
      <c r="L41" s="25">
        <v>205498.51700000002</v>
      </c>
      <c r="M41" s="25">
        <v>212425.94100000002</v>
      </c>
      <c r="N41" s="25">
        <v>233636.93500000003</v>
      </c>
      <c r="O41" s="25">
        <v>240472.14600000004</v>
      </c>
      <c r="P41" s="25">
        <v>244961.60237131504</v>
      </c>
      <c r="Q41" s="25">
        <v>237054.594371315</v>
      </c>
      <c r="R41" s="25">
        <v>250365.14437131499</v>
      </c>
      <c r="S41" s="25">
        <v>256499.04199999999</v>
      </c>
      <c r="T41" s="25">
        <v>255235.215</v>
      </c>
      <c r="U41" s="25">
        <v>261645.76000000004</v>
      </c>
      <c r="V41" s="25">
        <v>291799.875</v>
      </c>
    </row>
    <row r="42" spans="1:23" x14ac:dyDescent="0.3">
      <c r="Q42" s="26"/>
      <c r="R42" s="26"/>
      <c r="S42" s="26"/>
      <c r="T42" s="26"/>
      <c r="U42" s="26"/>
      <c r="V42" s="26"/>
    </row>
    <row r="43" spans="1:23" x14ac:dyDescent="0.3">
      <c r="Q43" s="26"/>
      <c r="R43" s="26"/>
      <c r="S43" s="26"/>
      <c r="T43" s="26"/>
      <c r="U43" s="26"/>
      <c r="V43" s="26"/>
    </row>
    <row r="45" spans="1:23" x14ac:dyDescent="0.3">
      <c r="V45" s="7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6471D-0733-4515-9AB3-1A92C6C311BE}">
  <dimension ref="B2:AA55"/>
  <sheetViews>
    <sheetView showGridLines="0" zoomScale="80" zoomScaleNormal="8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K31" sqref="K31"/>
    </sheetView>
  </sheetViews>
  <sheetFormatPr baseColWidth="10" defaultColWidth="10.81640625" defaultRowHeight="13" x14ac:dyDescent="0.3"/>
  <cols>
    <col min="1" max="1" width="7.1796875" style="11" customWidth="1"/>
    <col min="2" max="2" width="39.7265625" style="11" customWidth="1"/>
    <col min="3" max="3" width="11" style="11" customWidth="1"/>
    <col min="4" max="4" width="13.453125" style="11" customWidth="1"/>
    <col min="5" max="5" width="12.81640625" style="11" customWidth="1"/>
    <col min="6" max="11" width="11" style="11" customWidth="1"/>
    <col min="12" max="14" width="10.81640625" style="11" customWidth="1"/>
    <col min="15" max="23" width="10.81640625" style="11"/>
    <col min="24" max="26" width="10.81640625" style="11" bestFit="1" customWidth="1"/>
    <col min="27" max="16384" width="10.81640625" style="11"/>
  </cols>
  <sheetData>
    <row r="2" spans="2:27" ht="16.5" customHeight="1" x14ac:dyDescent="0.3">
      <c r="B2" s="17" t="s">
        <v>71</v>
      </c>
      <c r="C2" s="17"/>
      <c r="D2" s="17"/>
      <c r="E2" s="17"/>
      <c r="F2" s="17"/>
      <c r="G2" s="17"/>
      <c r="H2" s="17"/>
      <c r="I2" s="17"/>
      <c r="J2" s="1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2:27" x14ac:dyDescent="0.3">
      <c r="B3" s="21"/>
      <c r="C3" s="21"/>
      <c r="D3" s="21"/>
      <c r="E3" s="21"/>
      <c r="F3" s="21"/>
      <c r="G3" s="21"/>
      <c r="H3" s="21"/>
      <c r="I3" s="21"/>
      <c r="J3" s="21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2:27" s="12" customFormat="1" x14ac:dyDescent="0.3">
      <c r="B4" s="4" t="s">
        <v>73</v>
      </c>
      <c r="C4" s="9" t="s">
        <v>78</v>
      </c>
      <c r="D4" s="9" t="s">
        <v>79</v>
      </c>
      <c r="E4" s="9" t="s">
        <v>80</v>
      </c>
      <c r="F4" s="9" t="s">
        <v>81</v>
      </c>
      <c r="G4" s="9" t="s">
        <v>82</v>
      </c>
      <c r="H4" s="9" t="s">
        <v>83</v>
      </c>
      <c r="I4" s="9" t="s">
        <v>84</v>
      </c>
      <c r="J4" s="9" t="s">
        <v>85</v>
      </c>
      <c r="K4" s="9" t="s">
        <v>86</v>
      </c>
      <c r="L4" s="9" t="s">
        <v>87</v>
      </c>
      <c r="M4" s="9" t="s">
        <v>88</v>
      </c>
      <c r="N4" s="9" t="s">
        <v>89</v>
      </c>
      <c r="O4" s="9" t="s">
        <v>90</v>
      </c>
      <c r="P4" s="9" t="s">
        <v>91</v>
      </c>
      <c r="Q4" s="9" t="s">
        <v>92</v>
      </c>
      <c r="R4" s="9" t="s">
        <v>93</v>
      </c>
      <c r="S4" s="9" t="s">
        <v>94</v>
      </c>
      <c r="T4" s="9" t="s">
        <v>95</v>
      </c>
      <c r="U4" s="9" t="s">
        <v>96</v>
      </c>
      <c r="V4" s="9" t="s">
        <v>97</v>
      </c>
      <c r="W4" s="9" t="s">
        <v>98</v>
      </c>
      <c r="X4" s="9" t="s">
        <v>99</v>
      </c>
      <c r="Y4" s="9" t="s">
        <v>278</v>
      </c>
      <c r="Z4" s="9" t="s">
        <v>283</v>
      </c>
    </row>
    <row r="6" spans="2:27" x14ac:dyDescent="0.3">
      <c r="B6" s="37" t="s">
        <v>291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8" spans="2:27" x14ac:dyDescent="0.3">
      <c r="B8" s="37" t="s">
        <v>67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2:27" x14ac:dyDescent="0.3">
      <c r="B9" s="38" t="s">
        <v>238</v>
      </c>
      <c r="C9" s="42">
        <v>9960.6470000000008</v>
      </c>
      <c r="D9" s="42">
        <v>2311.9479999999999</v>
      </c>
      <c r="E9" s="42">
        <v>3017.308</v>
      </c>
      <c r="F9" s="42">
        <v>9233.2180000000008</v>
      </c>
      <c r="G9" s="42">
        <v>7239.7240000000002</v>
      </c>
      <c r="H9" s="42">
        <v>6122.0969999999998</v>
      </c>
      <c r="I9" s="42">
        <v>11666.379000000001</v>
      </c>
      <c r="J9" s="42">
        <v>14973.008</v>
      </c>
      <c r="K9" s="42">
        <v>11789.413</v>
      </c>
      <c r="L9" s="42">
        <v>12798.244000000001</v>
      </c>
      <c r="M9" s="42">
        <v>12883.607</v>
      </c>
      <c r="N9" s="42">
        <v>15926.696</v>
      </c>
      <c r="O9" s="42">
        <v>14157.942930999998</v>
      </c>
      <c r="P9" s="42">
        <v>14199.118377000001</v>
      </c>
      <c r="Q9" s="42">
        <v>14282.896980999998</v>
      </c>
      <c r="R9" s="42">
        <v>17356.741233999997</v>
      </c>
      <c r="S9" s="42">
        <v>15268.351928</v>
      </c>
      <c r="T9" s="62">
        <v>15579.963999999998</v>
      </c>
      <c r="U9" s="62">
        <v>15610.967677000001</v>
      </c>
      <c r="V9" s="62">
        <v>19565.029322999995</v>
      </c>
      <c r="W9" s="62">
        <v>17549.874562000001</v>
      </c>
      <c r="X9" s="62">
        <v>16816.616560999999</v>
      </c>
      <c r="Y9" s="62">
        <v>16596.568876999998</v>
      </c>
      <c r="Z9" s="62">
        <v>20536.757628000007</v>
      </c>
    </row>
    <row r="10" spans="2:27" x14ac:dyDescent="0.3">
      <c r="B10" s="38" t="s">
        <v>47</v>
      </c>
      <c r="C10" s="42">
        <v>-793.44</v>
      </c>
      <c r="D10" s="42">
        <v>-633.75199999999995</v>
      </c>
      <c r="E10" s="42">
        <v>-738.74099999999999</v>
      </c>
      <c r="F10" s="42">
        <v>-889.00199999999995</v>
      </c>
      <c r="G10" s="42">
        <v>-309.43200000000002</v>
      </c>
      <c r="H10" s="42">
        <v>-174.15799999999999</v>
      </c>
      <c r="I10" s="42">
        <v>-374.21899999999999</v>
      </c>
      <c r="J10" s="42">
        <v>-463.66399999999999</v>
      </c>
      <c r="K10" s="42">
        <v>-358.23</v>
      </c>
      <c r="L10" s="42">
        <v>-298.49</v>
      </c>
      <c r="M10" s="42">
        <v>-311.44</v>
      </c>
      <c r="N10" s="42">
        <v>-290.98599999999999</v>
      </c>
      <c r="O10" s="42">
        <v>-1027.4458739999998</v>
      </c>
      <c r="P10" s="42">
        <v>-845.84454400000095</v>
      </c>
      <c r="Q10" s="42">
        <v>-1088.4280700000004</v>
      </c>
      <c r="R10" s="42">
        <v>-1507.4406500000002</v>
      </c>
      <c r="S10" s="42">
        <v>-853.48436800000081</v>
      </c>
      <c r="T10" s="62">
        <v>-399.61800000000005</v>
      </c>
      <c r="U10" s="62">
        <v>-819.96531200000004</v>
      </c>
      <c r="V10" s="62">
        <v>-524.70968799999991</v>
      </c>
      <c r="W10" s="62">
        <v>-891.90960299999995</v>
      </c>
      <c r="X10" s="62">
        <v>-445.21437400000002</v>
      </c>
      <c r="Y10" s="62">
        <v>-875.04802300000006</v>
      </c>
      <c r="Z10" s="62">
        <v>-372.74659199999996</v>
      </c>
      <c r="AA10" s="75"/>
    </row>
    <row r="11" spans="2:27" x14ac:dyDescent="0.3">
      <c r="B11" s="38" t="s">
        <v>239</v>
      </c>
      <c r="C11" s="42">
        <v>-706.697</v>
      </c>
      <c r="D11" s="42">
        <v>-470.601</v>
      </c>
      <c r="E11" s="42">
        <v>-524.18100000000004</v>
      </c>
      <c r="F11" s="42">
        <v>-4754.4570000000003</v>
      </c>
      <c r="G11" s="42">
        <v>-831.04600000000005</v>
      </c>
      <c r="H11" s="42">
        <v>-894.32100000000003</v>
      </c>
      <c r="I11" s="42">
        <v>-886.04700000000003</v>
      </c>
      <c r="J11" s="42">
        <v>-946.16300000000001</v>
      </c>
      <c r="K11" s="42">
        <v>-825.94100000000003</v>
      </c>
      <c r="L11" s="42">
        <v>-931.92899999999997</v>
      </c>
      <c r="M11" s="42">
        <v>-983.70399999999995</v>
      </c>
      <c r="N11" s="42">
        <v>-1458.675</v>
      </c>
      <c r="O11" s="42">
        <v>-825.03313500000002</v>
      </c>
      <c r="P11" s="42">
        <v>-844.61060999999995</v>
      </c>
      <c r="Q11" s="42">
        <v>-916.17911599999968</v>
      </c>
      <c r="R11" s="42">
        <v>-275.15100000000001</v>
      </c>
      <c r="S11" s="42">
        <v>-720.24989500000004</v>
      </c>
      <c r="T11" s="42">
        <v>-879.68700000000001</v>
      </c>
      <c r="U11" s="42">
        <v>-736.28137800000013</v>
      </c>
      <c r="V11" s="42">
        <v>-921.9876220000001</v>
      </c>
      <c r="W11" s="42">
        <v>-755.019319</v>
      </c>
      <c r="X11" s="62">
        <v>-862.88253000000009</v>
      </c>
      <c r="Y11" s="62">
        <v>-851.56269799999995</v>
      </c>
      <c r="Z11" s="62">
        <v>-922.35000600000012</v>
      </c>
    </row>
    <row r="12" spans="2:27" x14ac:dyDescent="0.3">
      <c r="B12" s="38" t="s">
        <v>50</v>
      </c>
      <c r="C12" s="42">
        <v>-9.5679999999999996</v>
      </c>
      <c r="D12" s="42">
        <v>-1130.6500000000001</v>
      </c>
      <c r="E12" s="42">
        <v>-1577.557</v>
      </c>
      <c r="F12" s="42">
        <v>930.26099999999997</v>
      </c>
      <c r="G12" s="42">
        <v>1201.509</v>
      </c>
      <c r="H12" s="42">
        <v>-547.80999999999995</v>
      </c>
      <c r="I12" s="42">
        <v>-164.131</v>
      </c>
      <c r="J12" s="42">
        <v>-60.829000000000001</v>
      </c>
      <c r="K12" s="42">
        <v>24.952999999999999</v>
      </c>
      <c r="L12" s="42">
        <v>80.715000000000003</v>
      </c>
      <c r="M12" s="42">
        <v>468.70699999999999</v>
      </c>
      <c r="N12" s="42">
        <v>-175.196</v>
      </c>
      <c r="O12" s="42">
        <v>3.7140990000000018</v>
      </c>
      <c r="P12" s="42">
        <v>-690.45990000000006</v>
      </c>
      <c r="Q12" s="42">
        <v>-152.874368</v>
      </c>
      <c r="R12" s="42">
        <v>-302.608</v>
      </c>
      <c r="S12" s="42">
        <v>133.88623500000003</v>
      </c>
      <c r="T12" s="42">
        <v>-343.79499999999996</v>
      </c>
      <c r="U12" s="42">
        <v>-0.93755100000001335</v>
      </c>
      <c r="V12" s="42">
        <v>-105.60244900000001</v>
      </c>
      <c r="W12" s="42">
        <v>-172.18941100000001</v>
      </c>
      <c r="X12" s="62">
        <v>24.960083999999995</v>
      </c>
      <c r="Y12" s="62">
        <v>-497.66872499999999</v>
      </c>
      <c r="Z12" s="62">
        <v>-394.937093</v>
      </c>
    </row>
    <row r="13" spans="2:27" x14ac:dyDescent="0.3">
      <c r="B13" s="38" t="s">
        <v>240</v>
      </c>
      <c r="C13" s="42">
        <v>120.42100000000001</v>
      </c>
      <c r="D13" s="42">
        <v>120.42100000000001</v>
      </c>
      <c r="E13" s="42">
        <v>120.42100000000001</v>
      </c>
      <c r="F13" s="42">
        <v>120.42100000000001</v>
      </c>
      <c r="G13" s="42">
        <v>120.42100000000001</v>
      </c>
      <c r="H13" s="42">
        <v>122.557</v>
      </c>
      <c r="I13" s="42">
        <v>120.23399999999999</v>
      </c>
      <c r="J13" s="42">
        <v>123.017</v>
      </c>
      <c r="K13" s="42">
        <v>148.99600000000001</v>
      </c>
      <c r="L13" s="42">
        <v>147.80500000000001</v>
      </c>
      <c r="M13" s="42">
        <v>146.97900000000001</v>
      </c>
      <c r="N13" s="42">
        <v>155.19</v>
      </c>
      <c r="O13" s="42">
        <v>151.08699999999999</v>
      </c>
      <c r="P13" s="42">
        <v>291.71199999999999</v>
      </c>
      <c r="Q13" s="42">
        <v>232.19900000000001</v>
      </c>
      <c r="R13" s="42">
        <v>237.238</v>
      </c>
      <c r="S13" s="42">
        <v>206.898</v>
      </c>
      <c r="T13" s="62">
        <v>207.49600000000001</v>
      </c>
      <c r="U13" s="62">
        <v>206.601</v>
      </c>
      <c r="V13" s="62">
        <v>222.38441599999999</v>
      </c>
      <c r="W13" s="62">
        <v>221.02600000000001</v>
      </c>
      <c r="X13" s="62">
        <v>247.76100500000004</v>
      </c>
      <c r="Y13" s="62">
        <v>280.60487699999999</v>
      </c>
      <c r="Z13" s="62">
        <v>340.17462000000006</v>
      </c>
    </row>
    <row r="14" spans="2:27" x14ac:dyDescent="0.3">
      <c r="B14" s="43" t="s">
        <v>241</v>
      </c>
      <c r="C14" s="43"/>
      <c r="D14" s="43"/>
      <c r="E14" s="43"/>
      <c r="F14" s="43"/>
      <c r="G14" s="43"/>
      <c r="H14" s="43"/>
      <c r="I14" s="43"/>
      <c r="J14" s="43"/>
      <c r="K14" s="40"/>
      <c r="L14" s="40"/>
      <c r="M14" s="40"/>
      <c r="N14" s="40"/>
      <c r="O14" s="40"/>
      <c r="P14" s="40"/>
      <c r="Q14" s="40"/>
      <c r="R14" s="40"/>
      <c r="S14" s="40"/>
      <c r="T14" s="63"/>
      <c r="U14" s="63"/>
      <c r="V14" s="63"/>
      <c r="W14" s="63"/>
      <c r="X14" s="63"/>
      <c r="Y14" s="63"/>
      <c r="Z14" s="63"/>
    </row>
    <row r="15" spans="2:27" x14ac:dyDescent="0.3">
      <c r="B15" s="37" t="s">
        <v>242</v>
      </c>
      <c r="C15" s="64">
        <v>8571.3630000000012</v>
      </c>
      <c r="D15" s="64">
        <v>197.3659999999997</v>
      </c>
      <c r="E15" s="64">
        <v>297.24999999999994</v>
      </c>
      <c r="F15" s="64">
        <v>4640.4410000000007</v>
      </c>
      <c r="G15" s="64">
        <v>7421.1760000000004</v>
      </c>
      <c r="H15" s="64">
        <v>4628.3649999999989</v>
      </c>
      <c r="I15" s="64">
        <v>10362.216000000002</v>
      </c>
      <c r="J15" s="64">
        <v>13625.368999999999</v>
      </c>
      <c r="K15" s="64">
        <v>10779.190999999999</v>
      </c>
      <c r="L15" s="64">
        <v>11796.345000000001</v>
      </c>
      <c r="M15" s="64">
        <v>12204.148999999999</v>
      </c>
      <c r="N15" s="64">
        <v>14157.029</v>
      </c>
      <c r="O15" s="64">
        <v>12460.265020999999</v>
      </c>
      <c r="P15" s="64">
        <v>12109.915322999999</v>
      </c>
      <c r="Q15" s="64">
        <v>12357.614426999999</v>
      </c>
      <c r="R15" s="64">
        <v>15508.779583999996</v>
      </c>
      <c r="S15" s="64">
        <v>14035.401899999997</v>
      </c>
      <c r="T15" s="64">
        <v>14164.359999999997</v>
      </c>
      <c r="U15" s="64">
        <v>14260.384436</v>
      </c>
      <c r="V15" s="64">
        <v>18235.113979999995</v>
      </c>
      <c r="W15" s="64">
        <v>15951.782229000002</v>
      </c>
      <c r="X15" s="64">
        <v>15781.240745999999</v>
      </c>
      <c r="Y15" s="64">
        <v>14652.894307999999</v>
      </c>
      <c r="Z15" s="64">
        <v>19186.898557000008</v>
      </c>
      <c r="AA15" s="56"/>
    </row>
    <row r="16" spans="2:27" x14ac:dyDescent="0.3">
      <c r="B16" s="19"/>
      <c r="C16" s="19"/>
      <c r="D16" s="19"/>
      <c r="E16" s="19"/>
      <c r="F16" s="19"/>
      <c r="G16" s="19"/>
      <c r="H16" s="19"/>
      <c r="I16" s="19"/>
      <c r="J16" s="19"/>
      <c r="K16" s="23"/>
      <c r="L16" s="23"/>
      <c r="M16" s="23"/>
      <c r="N16" s="23"/>
      <c r="O16" s="23"/>
      <c r="P16" s="23"/>
      <c r="Q16" s="23"/>
      <c r="R16" s="23"/>
      <c r="S16" s="23"/>
      <c r="T16" s="60"/>
      <c r="U16" s="60"/>
      <c r="V16" s="60"/>
      <c r="W16" s="60"/>
      <c r="X16" s="60"/>
      <c r="Y16" s="60"/>
      <c r="Z16" s="60"/>
    </row>
    <row r="17" spans="2:27" x14ac:dyDescent="0.3">
      <c r="B17" s="37" t="s">
        <v>243</v>
      </c>
      <c r="C17" s="37"/>
      <c r="D17" s="37"/>
      <c r="E17" s="37"/>
      <c r="F17" s="37"/>
      <c r="G17" s="37"/>
      <c r="H17" s="37"/>
      <c r="I17" s="37"/>
      <c r="J17" s="37"/>
      <c r="K17" s="41"/>
      <c r="L17" s="41"/>
      <c r="M17" s="41"/>
      <c r="N17" s="41"/>
      <c r="O17" s="41"/>
      <c r="P17" s="41"/>
      <c r="Q17" s="41"/>
      <c r="R17" s="41"/>
      <c r="S17" s="41"/>
      <c r="T17" s="64"/>
      <c r="U17" s="64"/>
      <c r="V17" s="64"/>
      <c r="W17" s="64"/>
      <c r="X17" s="64"/>
      <c r="Y17" s="64"/>
      <c r="Z17" s="64"/>
    </row>
    <row r="18" spans="2:27" x14ac:dyDescent="0.3">
      <c r="B18" s="38" t="s">
        <v>67</v>
      </c>
      <c r="C18" s="40">
        <v>8571.3630000000012</v>
      </c>
      <c r="D18" s="40">
        <v>197.3659999999997</v>
      </c>
      <c r="E18" s="40">
        <v>297.24999999999972</v>
      </c>
      <c r="F18" s="40">
        <v>4640.4410000000007</v>
      </c>
      <c r="G18" s="40">
        <v>7421.1760000000004</v>
      </c>
      <c r="H18" s="40">
        <v>4628.3649999999989</v>
      </c>
      <c r="I18" s="40">
        <v>10362.216000000002</v>
      </c>
      <c r="J18" s="40">
        <v>13625.368999999999</v>
      </c>
      <c r="K18" s="40">
        <v>10779.191000000001</v>
      </c>
      <c r="L18" s="40">
        <v>11796.345000000001</v>
      </c>
      <c r="M18" s="40">
        <v>12204.148999999999</v>
      </c>
      <c r="N18" s="40">
        <v>14157.029</v>
      </c>
      <c r="O18" s="40">
        <v>12460.265020999997</v>
      </c>
      <c r="P18" s="40">
        <v>12109.915322999999</v>
      </c>
      <c r="Q18" s="40">
        <v>12357.614426999999</v>
      </c>
      <c r="R18" s="40">
        <v>15508.779583999996</v>
      </c>
      <c r="S18" s="40">
        <v>14035.401899999999</v>
      </c>
      <c r="T18" s="63">
        <v>14164.359999999997</v>
      </c>
      <c r="U18" s="63">
        <v>14260.384436</v>
      </c>
      <c r="V18" s="63">
        <v>18235.113979999998</v>
      </c>
      <c r="W18" s="63">
        <v>15951.782229</v>
      </c>
      <c r="X18" s="63">
        <v>15781.240745999999</v>
      </c>
      <c r="Y18" s="63">
        <v>14652.894307999999</v>
      </c>
      <c r="Z18" s="63">
        <v>19186.898557000008</v>
      </c>
    </row>
    <row r="19" spans="2:27" x14ac:dyDescent="0.3">
      <c r="B19" s="38" t="s">
        <v>244</v>
      </c>
      <c r="C19" s="40">
        <v>108.345</v>
      </c>
      <c r="D19" s="40">
        <v>66.807000000000002</v>
      </c>
      <c r="E19" s="40">
        <v>40.417000000000002</v>
      </c>
      <c r="F19" s="40">
        <v>23.603999999999999</v>
      </c>
      <c r="G19" s="40">
        <v>17.417999999999999</v>
      </c>
      <c r="H19" s="40">
        <v>18.734000000000002</v>
      </c>
      <c r="I19" s="40">
        <v>29.077999999999999</v>
      </c>
      <c r="J19" s="40">
        <v>257.21300000000002</v>
      </c>
      <c r="K19" s="40">
        <v>717.10799999999995</v>
      </c>
      <c r="L19" s="40">
        <v>678.06200000000001</v>
      </c>
      <c r="M19" s="40">
        <v>553.31100000000004</v>
      </c>
      <c r="N19" s="40">
        <v>608.65200000000004</v>
      </c>
      <c r="O19" s="40">
        <v>723.6021310000001</v>
      </c>
      <c r="P19" s="40">
        <v>829.05717299999992</v>
      </c>
      <c r="Q19" s="40">
        <v>1665.1222340000002</v>
      </c>
      <c r="R19" s="40">
        <v>1593.85</v>
      </c>
      <c r="S19" s="40">
        <v>1612.9656940000002</v>
      </c>
      <c r="T19" s="63">
        <v>2058.3850000000002</v>
      </c>
      <c r="U19" s="63">
        <v>1880.9416059999999</v>
      </c>
      <c r="V19" s="63">
        <v>739.95439400000032</v>
      </c>
      <c r="W19" s="63">
        <v>387.194591</v>
      </c>
      <c r="X19" s="63">
        <v>541.02376699999991</v>
      </c>
      <c r="Y19" s="63">
        <v>357.77165300000013</v>
      </c>
      <c r="Z19" s="63">
        <v>723.60571699999991</v>
      </c>
    </row>
    <row r="20" spans="2:27" x14ac:dyDescent="0.3">
      <c r="B20" s="38" t="s">
        <v>245</v>
      </c>
      <c r="C20" s="40">
        <v>1714.951</v>
      </c>
      <c r="D20" s="40">
        <v>1902.4090000000001</v>
      </c>
      <c r="E20" s="40">
        <v>1924.1559999999999</v>
      </c>
      <c r="F20" s="40">
        <v>1887.5440000000001</v>
      </c>
      <c r="G20" s="40">
        <v>1636.8030000000001</v>
      </c>
      <c r="H20" s="40">
        <v>1406.442</v>
      </c>
      <c r="I20" s="40">
        <v>1401.021</v>
      </c>
      <c r="J20" s="40">
        <v>1445.556</v>
      </c>
      <c r="K20" s="40">
        <v>1603.482</v>
      </c>
      <c r="L20" s="40">
        <v>1597.979</v>
      </c>
      <c r="M20" s="40">
        <v>1528.655</v>
      </c>
      <c r="N20" s="40">
        <v>5208.8130000000001</v>
      </c>
      <c r="O20" s="40">
        <v>4050.1727299999993</v>
      </c>
      <c r="P20" s="40">
        <v>4004.9064859999999</v>
      </c>
      <c r="Q20" s="40">
        <v>4497.2354069999992</v>
      </c>
      <c r="R20" s="40">
        <v>3118.6933960000006</v>
      </c>
      <c r="S20" s="40">
        <v>3720.5748659999999</v>
      </c>
      <c r="T20" s="63">
        <v>5683.4640000000009</v>
      </c>
      <c r="U20" s="63">
        <v>4148.8210069999986</v>
      </c>
      <c r="V20" s="63">
        <v>3829.7839930000009</v>
      </c>
      <c r="W20" s="63">
        <v>3605.9509990000001</v>
      </c>
      <c r="X20" s="63">
        <v>3651.9754589999998</v>
      </c>
      <c r="Y20" s="63">
        <v>4068.0583779999997</v>
      </c>
      <c r="Z20" s="63">
        <v>4159.5651980000002</v>
      </c>
    </row>
    <row r="21" spans="2:27" x14ac:dyDescent="0.3">
      <c r="B21" s="38" t="s">
        <v>246</v>
      </c>
      <c r="C21" s="63">
        <v>-1468</v>
      </c>
      <c r="D21" s="63">
        <v>1191</v>
      </c>
      <c r="E21" s="63">
        <v>2</v>
      </c>
      <c r="F21" s="63">
        <v>-789</v>
      </c>
      <c r="G21" s="63">
        <v>501</v>
      </c>
      <c r="H21" s="63">
        <v>616</v>
      </c>
      <c r="I21" s="63">
        <v>1187</v>
      </c>
      <c r="J21" s="63">
        <v>1242</v>
      </c>
      <c r="K21" s="63">
        <v>248.95500000000001</v>
      </c>
      <c r="L21" s="63">
        <v>258.05599999999998</v>
      </c>
      <c r="M21" s="63">
        <v>267.48399999999998</v>
      </c>
      <c r="N21" s="63">
        <v>2597.8470000000002</v>
      </c>
      <c r="O21" s="63">
        <v>1918.696344</v>
      </c>
      <c r="P21" s="63">
        <v>578.303271</v>
      </c>
      <c r="Q21" s="63">
        <v>1614.5802389999999</v>
      </c>
      <c r="R21" s="63">
        <v>3647.4120050000001</v>
      </c>
      <c r="S21" s="63">
        <v>2531.1330520000001</v>
      </c>
      <c r="T21" s="63">
        <v>1524.91615</v>
      </c>
      <c r="U21" s="63">
        <v>2278.4</v>
      </c>
      <c r="V21" s="63">
        <v>3159.7282650000002</v>
      </c>
      <c r="W21" s="63">
        <v>2523.5475970000002</v>
      </c>
      <c r="X21" s="63">
        <v>2432.1049560000001</v>
      </c>
      <c r="Y21" s="63">
        <v>1825.368665</v>
      </c>
      <c r="Z21" s="63">
        <v>3255.877763</v>
      </c>
    </row>
    <row r="22" spans="2:27" x14ac:dyDescent="0.3">
      <c r="B22" s="43" t="s">
        <v>247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</row>
    <row r="23" spans="2:27" x14ac:dyDescent="0.3">
      <c r="B23" s="37" t="s">
        <v>243</v>
      </c>
      <c r="C23" s="41">
        <v>5496.7570000000005</v>
      </c>
      <c r="D23" s="41">
        <v>-447.23600000000033</v>
      </c>
      <c r="E23" s="41">
        <v>-1584.4890000000003</v>
      </c>
      <c r="F23" s="41">
        <v>1987.5010000000011</v>
      </c>
      <c r="G23" s="41">
        <v>5300.7910000000002</v>
      </c>
      <c r="H23" s="41">
        <v>2624.6569999999992</v>
      </c>
      <c r="I23" s="41">
        <v>7803.273000000001</v>
      </c>
      <c r="J23" s="41">
        <v>11195.025999999998</v>
      </c>
      <c r="K23" s="41">
        <v>9643.862000000001</v>
      </c>
      <c r="L23" s="41">
        <v>10618.372000000001</v>
      </c>
      <c r="M23" s="41">
        <v>10961.320999999998</v>
      </c>
      <c r="N23" s="41">
        <v>6959.0210000000006</v>
      </c>
      <c r="O23" s="41">
        <v>7214.9980779999969</v>
      </c>
      <c r="P23" s="41">
        <v>8355.762738999998</v>
      </c>
      <c r="Q23" s="41">
        <v>7910.921014999999</v>
      </c>
      <c r="R23" s="41">
        <v>10336.524182999994</v>
      </c>
      <c r="S23" s="41">
        <v>9396.6596759999993</v>
      </c>
      <c r="T23" s="41">
        <v>9014.3648499999945</v>
      </c>
      <c r="U23" s="41">
        <v>9714.1050350000023</v>
      </c>
      <c r="V23" s="41">
        <v>11985.556115999998</v>
      </c>
      <c r="W23" s="41">
        <v>10209.478223999999</v>
      </c>
      <c r="X23" s="64">
        <v>10238.184098000002</v>
      </c>
      <c r="Y23" s="64">
        <v>9117.2389179999991</v>
      </c>
      <c r="Z23" s="64">
        <v>12495.061313000006</v>
      </c>
      <c r="AA23" s="56"/>
    </row>
    <row r="24" spans="2:27" x14ac:dyDescent="0.3">
      <c r="B24" s="38" t="s">
        <v>248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63"/>
      <c r="U24" s="63"/>
      <c r="V24" s="63"/>
      <c r="W24" s="63"/>
      <c r="X24" s="63"/>
      <c r="Y24" s="63"/>
      <c r="Z24" s="63"/>
    </row>
    <row r="25" spans="2:27" x14ac:dyDescent="0.3">
      <c r="B25" s="38" t="s">
        <v>249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63">
        <v>0</v>
      </c>
      <c r="U25" s="63"/>
      <c r="V25" s="63"/>
      <c r="W25" s="63"/>
      <c r="X25" s="63"/>
      <c r="Y25" s="63"/>
      <c r="Z25" s="63"/>
    </row>
    <row r="26" spans="2:27" x14ac:dyDescent="0.3">
      <c r="B26" s="37" t="s">
        <v>250</v>
      </c>
      <c r="C26" s="41">
        <v>5496.7570000000005</v>
      </c>
      <c r="D26" s="41">
        <v>-447.23600000000033</v>
      </c>
      <c r="E26" s="41">
        <v>-1584.4890000000003</v>
      </c>
      <c r="F26" s="41">
        <v>1987.5010000000011</v>
      </c>
      <c r="G26" s="41">
        <v>5300.7910000000002</v>
      </c>
      <c r="H26" s="41">
        <v>2624.6569999999992</v>
      </c>
      <c r="I26" s="41">
        <v>7803.273000000001</v>
      </c>
      <c r="J26" s="41">
        <v>11195.025999999998</v>
      </c>
      <c r="K26" s="41">
        <v>9643.862000000001</v>
      </c>
      <c r="L26" s="41">
        <v>10618.372000000001</v>
      </c>
      <c r="M26" s="41">
        <v>10961.320999999998</v>
      </c>
      <c r="N26" s="41">
        <v>6959.0210000000006</v>
      </c>
      <c r="O26" s="41">
        <v>7214.9980779999969</v>
      </c>
      <c r="P26" s="41">
        <v>8355.762738999998</v>
      </c>
      <c r="Q26" s="41">
        <v>7910.921014999999</v>
      </c>
      <c r="R26" s="41">
        <v>10336.524182999994</v>
      </c>
      <c r="S26" s="41">
        <v>9396.6596759999993</v>
      </c>
      <c r="T26" s="64">
        <v>9014.3648499999945</v>
      </c>
      <c r="U26" s="64">
        <v>9714.1050350000023</v>
      </c>
      <c r="V26" s="64">
        <v>11985.556115999998</v>
      </c>
      <c r="W26" s="64">
        <v>10209.478223999999</v>
      </c>
      <c r="X26" s="64">
        <v>10238.184098000002</v>
      </c>
      <c r="Y26" s="64">
        <v>9117.2389179999991</v>
      </c>
      <c r="Z26" s="64">
        <v>12495.061313000006</v>
      </c>
      <c r="AA26" s="44"/>
    </row>
    <row r="27" spans="2:27" x14ac:dyDescent="0.3">
      <c r="B27" s="19" t="s">
        <v>100</v>
      </c>
      <c r="C27" s="42">
        <v>-3116.442</v>
      </c>
      <c r="D27" s="42">
        <v>-1035.348</v>
      </c>
      <c r="E27" s="42">
        <v>-136.511</v>
      </c>
      <c r="F27" s="42">
        <v>-3711.9969999999998</v>
      </c>
      <c r="G27" s="42">
        <v>-3366.607</v>
      </c>
      <c r="H27" s="42">
        <v>-2450.5889999999999</v>
      </c>
      <c r="I27" s="42">
        <v>-2854.2370000000001</v>
      </c>
      <c r="J27" s="42">
        <v>-6806.53</v>
      </c>
      <c r="K27" s="42">
        <v>-5366.8389999999999</v>
      </c>
      <c r="L27" s="42">
        <v>-8817.4920000000002</v>
      </c>
      <c r="M27" s="42">
        <v>-6775.8720000000003</v>
      </c>
      <c r="N27" s="42">
        <v>-20278.655999999999</v>
      </c>
      <c r="O27" s="42">
        <v>-2695.4012040000002</v>
      </c>
      <c r="P27" s="42">
        <v>-3087.0570690000004</v>
      </c>
      <c r="Q27" s="42">
        <v>-827.20623199999989</v>
      </c>
      <c r="R27" s="42">
        <v>-4236.8123620000006</v>
      </c>
      <c r="S27" s="42">
        <v>-2137.1840790000001</v>
      </c>
      <c r="T27" s="62">
        <v>-4124.0200000000004</v>
      </c>
      <c r="U27" s="62">
        <v>-3054.3776990000006</v>
      </c>
      <c r="V27" s="62">
        <v>-4305.620300999999</v>
      </c>
      <c r="W27" s="62">
        <v>-3941.076505</v>
      </c>
      <c r="X27" s="62">
        <v>-3075.8612990000001</v>
      </c>
      <c r="Y27" s="62">
        <v>-1742.29108</v>
      </c>
      <c r="Z27" s="62">
        <v>-2065.0683549999994</v>
      </c>
      <c r="AA27" s="56"/>
    </row>
    <row r="28" spans="2:27" x14ac:dyDescent="0.3">
      <c r="B28" s="37" t="s">
        <v>251</v>
      </c>
      <c r="C28" s="41">
        <v>2380.3150000000005</v>
      </c>
      <c r="D28" s="41">
        <v>-1482.5840000000003</v>
      </c>
      <c r="E28" s="41">
        <v>-1721.0000000000002</v>
      </c>
      <c r="F28" s="41">
        <v>-1724.4959999999987</v>
      </c>
      <c r="G28" s="41">
        <v>1934.1840000000002</v>
      </c>
      <c r="H28" s="41">
        <v>174.0679999999993</v>
      </c>
      <c r="I28" s="41">
        <v>4949.036000000001</v>
      </c>
      <c r="J28" s="41">
        <v>4388.4959999999983</v>
      </c>
      <c r="K28" s="41">
        <v>4277.023000000001</v>
      </c>
      <c r="L28" s="41">
        <v>1800.880000000001</v>
      </c>
      <c r="M28" s="41">
        <v>4185.4489999999978</v>
      </c>
      <c r="N28" s="41">
        <v>-13319.634999999998</v>
      </c>
      <c r="O28" s="41">
        <v>4519.5968739999971</v>
      </c>
      <c r="P28" s="41">
        <v>5268.7056699999976</v>
      </c>
      <c r="Q28" s="41">
        <v>7083.7147829999994</v>
      </c>
      <c r="R28" s="41">
        <v>6099.7118209999935</v>
      </c>
      <c r="S28" s="41">
        <v>7259.4755969999987</v>
      </c>
      <c r="T28" s="64">
        <v>4890.344849999994</v>
      </c>
      <c r="U28" s="64">
        <v>6659.7273360000017</v>
      </c>
      <c r="V28" s="64">
        <v>7679.9358149999989</v>
      </c>
      <c r="W28" s="64">
        <v>6268.4017189999986</v>
      </c>
      <c r="X28" s="64">
        <v>7162.3227990000014</v>
      </c>
      <c r="Y28" s="64">
        <v>7374.9478379999991</v>
      </c>
      <c r="Z28" s="64">
        <v>10429.992958000006</v>
      </c>
      <c r="AA28" s="56"/>
    </row>
    <row r="29" spans="2:27" x14ac:dyDescent="0.3">
      <c r="B29" s="19"/>
      <c r="C29" s="19"/>
      <c r="D29" s="19"/>
      <c r="E29" s="19"/>
      <c r="F29" s="19"/>
      <c r="G29" s="19"/>
      <c r="H29" s="19"/>
      <c r="I29" s="19"/>
      <c r="J29" s="19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60"/>
      <c r="Y29" s="60"/>
      <c r="Z29" s="60"/>
      <c r="AA29" s="44"/>
    </row>
    <row r="30" spans="2:27" x14ac:dyDescent="0.3">
      <c r="B30" s="19"/>
      <c r="C30" s="19"/>
      <c r="D30" s="19"/>
      <c r="E30" s="19"/>
      <c r="F30" s="19"/>
      <c r="G30" s="19"/>
      <c r="H30" s="19"/>
      <c r="I30" s="19"/>
      <c r="J30" s="19"/>
      <c r="K30" s="23"/>
      <c r="L30" s="23"/>
      <c r="M30" s="23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119"/>
      <c r="Y30" s="119"/>
      <c r="Z30" s="119"/>
    </row>
    <row r="31" spans="2:27" x14ac:dyDescent="0.3">
      <c r="B31" s="39" t="s">
        <v>252</v>
      </c>
      <c r="C31" s="79">
        <v>0.55184738501424657</v>
      </c>
      <c r="D31" s="79">
        <v>-0.1934455273215489</v>
      </c>
      <c r="E31" s="79">
        <v>-0.52513333077034241</v>
      </c>
      <c r="F31" s="79">
        <v>0.21525550463554538</v>
      </c>
      <c r="G31" s="79">
        <v>0.73218136492496122</v>
      </c>
      <c r="H31" s="79">
        <v>0.42871862370034308</v>
      </c>
      <c r="I31" s="79">
        <v>0.66886846381383636</v>
      </c>
      <c r="J31" s="79">
        <v>0.74768049279076043</v>
      </c>
      <c r="K31" s="79">
        <v>0.81801036234798119</v>
      </c>
      <c r="L31" s="79">
        <v>0.82967413342017859</v>
      </c>
      <c r="M31" s="79">
        <v>0.85079597662362705</v>
      </c>
      <c r="N31" s="79">
        <v>0.43694065611599547</v>
      </c>
      <c r="O31" s="79">
        <v>0.50960779494330044</v>
      </c>
      <c r="P31" s="79">
        <v>0.58847053156024254</v>
      </c>
      <c r="Q31" s="79">
        <v>0.55387370121926949</v>
      </c>
      <c r="R31" s="79">
        <v>0.59553369170197978</v>
      </c>
      <c r="S31" s="79">
        <v>0.61543378881435484</v>
      </c>
      <c r="T31" s="79">
        <v>0.57858701406498725</v>
      </c>
      <c r="U31" s="79">
        <v>0.62226155584909815</v>
      </c>
      <c r="V31" s="79">
        <v>0.61260097892673115</v>
      </c>
      <c r="W31" s="79">
        <v>0.58174080891188529</v>
      </c>
      <c r="X31" s="120">
        <v>0.60881355419280536</v>
      </c>
      <c r="Y31" s="120">
        <v>0.54934480648195483</v>
      </c>
      <c r="Z31" s="120">
        <v>0.60842424784543991</v>
      </c>
    </row>
    <row r="32" spans="2:27" x14ac:dyDescent="0.3">
      <c r="Z32" s="75"/>
    </row>
    <row r="33" spans="2:26" x14ac:dyDescent="0.3"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2:26" x14ac:dyDescent="0.3">
      <c r="K34" s="44"/>
      <c r="L34" s="44"/>
      <c r="M34" s="44"/>
      <c r="N34" s="25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</row>
    <row r="35" spans="2:26" x14ac:dyDescent="0.3"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2:26" x14ac:dyDescent="0.3"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</row>
    <row r="40" spans="2:26" hidden="1" x14ac:dyDescent="0.3"/>
    <row r="41" spans="2:26" hidden="1" x14ac:dyDescent="0.3">
      <c r="B41" s="53"/>
      <c r="C41" s="65"/>
      <c r="D41" s="57"/>
    </row>
    <row r="42" spans="2:26" hidden="1" x14ac:dyDescent="0.3">
      <c r="B42" s="67"/>
      <c r="C42" s="66"/>
      <c r="D42" s="68"/>
    </row>
    <row r="43" spans="2:26" hidden="1" x14ac:dyDescent="0.3">
      <c r="B43" s="67"/>
      <c r="C43" s="66"/>
      <c r="D43" s="68"/>
    </row>
    <row r="44" spans="2:26" hidden="1" x14ac:dyDescent="0.3">
      <c r="B44" s="67"/>
      <c r="C44" s="66"/>
      <c r="D44" s="68"/>
    </row>
    <row r="45" spans="2:26" hidden="1" x14ac:dyDescent="0.3">
      <c r="B45" s="67"/>
      <c r="C45" s="66"/>
      <c r="D45" s="68"/>
    </row>
    <row r="46" spans="2:26" hidden="1" x14ac:dyDescent="0.3">
      <c r="B46" s="69"/>
      <c r="C46" s="70"/>
      <c r="D46" s="71"/>
    </row>
    <row r="47" spans="2:26" hidden="1" x14ac:dyDescent="0.3">
      <c r="B47" s="19"/>
    </row>
    <row r="48" spans="2:26" hidden="1" x14ac:dyDescent="0.3">
      <c r="B48" s="53"/>
      <c r="C48" s="65"/>
      <c r="D48" s="57"/>
    </row>
    <row r="49" spans="2:7" hidden="1" x14ac:dyDescent="0.3">
      <c r="B49" s="67"/>
      <c r="C49" s="44"/>
      <c r="D49" s="68"/>
      <c r="E49" s="33"/>
      <c r="F49" s="33"/>
    </row>
    <row r="50" spans="2:7" hidden="1" x14ac:dyDescent="0.3">
      <c r="B50" s="67"/>
      <c r="C50" s="44"/>
      <c r="D50" s="68"/>
      <c r="E50" s="33"/>
      <c r="F50" s="33"/>
    </row>
    <row r="51" spans="2:7" hidden="1" x14ac:dyDescent="0.3">
      <c r="B51" s="67"/>
      <c r="C51" s="44"/>
      <c r="D51" s="68"/>
      <c r="E51" s="33"/>
      <c r="F51" s="33"/>
    </row>
    <row r="52" spans="2:7" hidden="1" x14ac:dyDescent="0.3">
      <c r="B52" s="67"/>
      <c r="C52" s="44"/>
      <c r="D52" s="68"/>
      <c r="E52" s="33"/>
      <c r="F52" s="33"/>
    </row>
    <row r="53" spans="2:7" hidden="1" x14ac:dyDescent="0.3">
      <c r="B53" s="69"/>
      <c r="C53" s="72"/>
      <c r="D53" s="71"/>
      <c r="E53" s="33"/>
      <c r="F53" s="33"/>
      <c r="G53" s="33"/>
    </row>
    <row r="54" spans="2:7" hidden="1" x14ac:dyDescent="0.3">
      <c r="B54" s="73"/>
      <c r="C54" s="44"/>
      <c r="D54" s="68"/>
      <c r="E54" s="33"/>
      <c r="F54" s="33"/>
      <c r="G54" s="33"/>
    </row>
    <row r="55" spans="2:7" hidden="1" x14ac:dyDescent="0.3">
      <c r="B55" s="69"/>
      <c r="C55" s="72"/>
      <c r="D55" s="72"/>
      <c r="E55" s="33"/>
      <c r="F55" s="33"/>
      <c r="G55" s="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80042-1E5F-470D-BF67-6A222B8D6D58}">
  <dimension ref="B2:AJ65"/>
  <sheetViews>
    <sheetView showGridLines="0" zoomScale="80" zoomScaleNormal="80" workbookViewId="0">
      <pane xSplit="2" ySplit="6" topLeftCell="P7" activePane="bottomRight" state="frozen"/>
      <selection pane="topRight" activeCell="C1" sqref="C1"/>
      <selection pane="bottomLeft" activeCell="A7" sqref="A7"/>
      <selection pane="bottomRight" activeCell="Z16" sqref="Z16"/>
    </sheetView>
  </sheetViews>
  <sheetFormatPr baseColWidth="10" defaultColWidth="10.81640625" defaultRowHeight="13" x14ac:dyDescent="0.3"/>
  <cols>
    <col min="1" max="1" width="6.26953125" style="11" customWidth="1"/>
    <col min="2" max="2" width="40" style="11" bestFit="1" customWidth="1"/>
    <col min="3" max="6" width="10.81640625" style="11"/>
    <col min="7" max="25" width="10.81640625" style="11" customWidth="1"/>
    <col min="26" max="16384" width="10.81640625" style="11"/>
  </cols>
  <sheetData>
    <row r="2" spans="2:36" ht="16.5" customHeight="1" x14ac:dyDescent="0.3">
      <c r="B2" s="17" t="s">
        <v>71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2:36" x14ac:dyDescent="0.3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2:36" s="12" customFormat="1" x14ac:dyDescent="0.3">
      <c r="B4" s="4"/>
      <c r="C4" s="9" t="s">
        <v>74</v>
      </c>
      <c r="D4" s="9" t="s">
        <v>75</v>
      </c>
      <c r="E4" s="9" t="s">
        <v>76</v>
      </c>
      <c r="F4" s="9" t="s">
        <v>77</v>
      </c>
      <c r="G4" s="9" t="s">
        <v>78</v>
      </c>
      <c r="H4" s="9" t="s">
        <v>79</v>
      </c>
      <c r="I4" s="9" t="s">
        <v>80</v>
      </c>
      <c r="J4" s="9" t="s">
        <v>81</v>
      </c>
      <c r="K4" s="9" t="s">
        <v>82</v>
      </c>
      <c r="L4" s="9" t="s">
        <v>83</v>
      </c>
      <c r="M4" s="9" t="s">
        <v>84</v>
      </c>
      <c r="N4" s="9" t="s">
        <v>85</v>
      </c>
      <c r="O4" s="9" t="s">
        <v>86</v>
      </c>
      <c r="P4" s="9" t="s">
        <v>87</v>
      </c>
      <c r="Q4" s="9" t="s">
        <v>88</v>
      </c>
      <c r="R4" s="9" t="s">
        <v>89</v>
      </c>
      <c r="S4" s="9" t="s">
        <v>90</v>
      </c>
      <c r="T4" s="9" t="s">
        <v>91</v>
      </c>
      <c r="U4" s="9" t="s">
        <v>92</v>
      </c>
      <c r="V4" s="9" t="s">
        <v>93</v>
      </c>
      <c r="W4" s="9" t="s">
        <v>94</v>
      </c>
      <c r="X4" s="9" t="s">
        <v>95</v>
      </c>
      <c r="Y4" s="9" t="s">
        <v>96</v>
      </c>
      <c r="Z4" s="9" t="s">
        <v>97</v>
      </c>
      <c r="AA4" s="9" t="s">
        <v>98</v>
      </c>
      <c r="AB4" s="9" t="s">
        <v>99</v>
      </c>
      <c r="AC4" s="9" t="s">
        <v>278</v>
      </c>
      <c r="AD4" s="9" t="s">
        <v>283</v>
      </c>
    </row>
    <row r="6" spans="2:36" ht="16.5" customHeight="1" x14ac:dyDescent="0.3">
      <c r="B6" s="17" t="s">
        <v>290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2:36" x14ac:dyDescent="0.3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</row>
    <row r="8" spans="2:36" x14ac:dyDescent="0.3">
      <c r="B8" s="8" t="s">
        <v>256</v>
      </c>
      <c r="C8" s="36">
        <f t="shared" ref="C8:N8" si="0">+C13+C14+C15+C16+C17</f>
        <v>135471.88</v>
      </c>
      <c r="D8" s="36">
        <f t="shared" si="0"/>
        <v>135454.22</v>
      </c>
      <c r="E8" s="36">
        <f t="shared" si="0"/>
        <v>172195.08</v>
      </c>
      <c r="F8" s="36">
        <f t="shared" si="0"/>
        <v>173271.72</v>
      </c>
      <c r="G8" s="36">
        <f t="shared" si="0"/>
        <v>193907.93999999997</v>
      </c>
      <c r="H8" s="36">
        <f t="shared" si="0"/>
        <v>190329.66</v>
      </c>
      <c r="I8" s="36">
        <f t="shared" si="0"/>
        <v>190300.69</v>
      </c>
      <c r="J8" s="36">
        <f t="shared" si="0"/>
        <v>190303.49</v>
      </c>
      <c r="K8" s="36">
        <f t="shared" si="0"/>
        <v>189974.00999999998</v>
      </c>
      <c r="L8" s="36">
        <f t="shared" si="0"/>
        <v>188448.76</v>
      </c>
      <c r="M8" s="36">
        <f t="shared" si="0"/>
        <v>188429.03999999998</v>
      </c>
      <c r="N8" s="36">
        <f t="shared" si="0"/>
        <v>188469.57</v>
      </c>
      <c r="O8" s="36">
        <f t="shared" ref="O8:V8" si="1">+O13+O14+O15+O16+O17</f>
        <v>188303</v>
      </c>
      <c r="P8" s="36">
        <f t="shared" si="1"/>
        <v>188313</v>
      </c>
      <c r="Q8" s="36">
        <f t="shared" si="1"/>
        <v>188146</v>
      </c>
      <c r="R8" s="36">
        <f t="shared" si="1"/>
        <v>189310</v>
      </c>
      <c r="S8" s="36">
        <f t="shared" si="1"/>
        <v>189325</v>
      </c>
      <c r="T8" s="36">
        <f t="shared" si="1"/>
        <v>189325</v>
      </c>
      <c r="U8" s="36">
        <f t="shared" si="1"/>
        <v>189325</v>
      </c>
      <c r="V8" s="36">
        <f t="shared" si="1"/>
        <v>189325</v>
      </c>
      <c r="W8" s="36">
        <f t="shared" ref="W8:AA8" si="2">+W13+W14+W15+W16+W17</f>
        <v>189325</v>
      </c>
      <c r="X8" s="58">
        <f t="shared" si="2"/>
        <v>189357.23</v>
      </c>
      <c r="Y8" s="58">
        <f t="shared" si="2"/>
        <v>189343.77000000002</v>
      </c>
      <c r="Z8" s="58">
        <f t="shared" si="2"/>
        <v>189341.63</v>
      </c>
      <c r="AA8" s="58">
        <f t="shared" si="2"/>
        <v>189305.28</v>
      </c>
      <c r="AB8" s="58">
        <f>+AB13+AB14+AB15+AB16+AB17</f>
        <v>189305.28</v>
      </c>
      <c r="AC8" s="58">
        <f>+AC13+AC14+AC15+AC16+AC17</f>
        <v>189320.04</v>
      </c>
      <c r="AD8" s="58">
        <f>+AD13+AD14+AD15+AD16+AD17</f>
        <v>189307.12</v>
      </c>
      <c r="AE8" s="44"/>
      <c r="AF8" s="44"/>
    </row>
    <row r="9" spans="2:36" x14ac:dyDescent="0.3">
      <c r="B9" s="8" t="s">
        <v>257</v>
      </c>
      <c r="C9" s="36">
        <f t="shared" ref="C9:N9" si="3">+C20+C21+C22+C23+C24</f>
        <v>128073.78516129032</v>
      </c>
      <c r="D9" s="36">
        <f t="shared" si="3"/>
        <v>128546.44999999998</v>
      </c>
      <c r="E9" s="36">
        <f t="shared" si="3"/>
        <v>159341.10133333332</v>
      </c>
      <c r="F9" s="36">
        <f t="shared" si="3"/>
        <v>160449.1048387097</v>
      </c>
      <c r="G9" s="36">
        <f t="shared" si="3"/>
        <v>167708.07777777777</v>
      </c>
      <c r="H9" s="36">
        <f t="shared" si="3"/>
        <v>165477.60333333333</v>
      </c>
      <c r="I9" s="36">
        <f t="shared" si="3"/>
        <v>164739.14033333334</v>
      </c>
      <c r="J9" s="36">
        <f t="shared" si="3"/>
        <v>164375.51677419356</v>
      </c>
      <c r="K9" s="36">
        <f t="shared" si="3"/>
        <v>162941.18</v>
      </c>
      <c r="L9" s="36">
        <f t="shared" si="3"/>
        <v>162381.97999999998</v>
      </c>
      <c r="M9" s="36">
        <f t="shared" si="3"/>
        <v>163230.66999999998</v>
      </c>
      <c r="N9" s="36">
        <f t="shared" si="3"/>
        <v>166940.19</v>
      </c>
      <c r="O9" s="36">
        <f t="shared" ref="O9:V9" si="4">+O20+O21+O22+O23+O24</f>
        <v>168400</v>
      </c>
      <c r="P9" s="36">
        <f t="shared" si="4"/>
        <v>169021</v>
      </c>
      <c r="Q9" s="36">
        <f t="shared" si="4"/>
        <v>170948</v>
      </c>
      <c r="R9" s="36">
        <f t="shared" si="4"/>
        <v>176059</v>
      </c>
      <c r="S9" s="36">
        <f t="shared" si="4"/>
        <v>176415</v>
      </c>
      <c r="T9" s="36">
        <f t="shared" si="4"/>
        <v>177045</v>
      </c>
      <c r="U9" s="36">
        <f t="shared" si="4"/>
        <v>180553</v>
      </c>
      <c r="V9" s="36">
        <f t="shared" si="4"/>
        <v>180544</v>
      </c>
      <c r="W9" s="36">
        <f t="shared" ref="W9:AB9" si="5">+W20+W21+W22+W23+W24</f>
        <v>180348</v>
      </c>
      <c r="X9" s="58">
        <f t="shared" si="5"/>
        <v>180718.21</v>
      </c>
      <c r="Y9" s="58">
        <f t="shared" si="5"/>
        <v>181086.72</v>
      </c>
      <c r="Z9" s="58">
        <f t="shared" si="5"/>
        <v>180590.18000000002</v>
      </c>
      <c r="AA9" s="58">
        <f t="shared" si="5"/>
        <v>180044.74</v>
      </c>
      <c r="AB9" s="58">
        <f t="shared" si="5"/>
        <v>181245.91999999998</v>
      </c>
      <c r="AC9" s="58">
        <f t="shared" ref="AC9" si="6">+AC20+AC21+AC22+AC23+AC24</f>
        <v>181428.71</v>
      </c>
      <c r="AD9" s="58">
        <f>+AD20+AD21+AD22+AD23+AD24</f>
        <v>181515.44</v>
      </c>
      <c r="AF9" s="44"/>
    </row>
    <row r="10" spans="2:36" x14ac:dyDescent="0.3">
      <c r="B10" s="8" t="s">
        <v>258</v>
      </c>
      <c r="C10" s="45">
        <f t="shared" ref="C10:N10" si="7">+C9/C8</f>
        <v>0.94539018105669093</v>
      </c>
      <c r="D10" s="45">
        <f t="shared" si="7"/>
        <v>0.94900291773855394</v>
      </c>
      <c r="E10" s="45">
        <f t="shared" si="7"/>
        <v>0.92535223035021286</v>
      </c>
      <c r="F10" s="45">
        <f t="shared" si="7"/>
        <v>0.92599706887373023</v>
      </c>
      <c r="G10" s="45">
        <f t="shared" si="7"/>
        <v>0.86488504688244217</v>
      </c>
      <c r="H10" s="45">
        <f t="shared" si="7"/>
        <v>0.86942625407586671</v>
      </c>
      <c r="I10" s="45">
        <f t="shared" si="7"/>
        <v>0.86567810307641735</v>
      </c>
      <c r="J10" s="45">
        <f t="shared" si="7"/>
        <v>0.86375460993486541</v>
      </c>
      <c r="K10" s="45">
        <f t="shared" si="7"/>
        <v>0.85770248256590476</v>
      </c>
      <c r="L10" s="45">
        <f t="shared" si="7"/>
        <v>0.86167709461181896</v>
      </c>
      <c r="M10" s="45">
        <f t="shared" si="7"/>
        <v>0.86627130297962562</v>
      </c>
      <c r="N10" s="45">
        <f t="shared" si="7"/>
        <v>0.88576734164565663</v>
      </c>
      <c r="O10" s="45">
        <f>+O9/O8</f>
        <v>0.89430333027089315</v>
      </c>
      <c r="P10" s="45">
        <f t="shared" ref="P10:W10" si="8">+P9/P8</f>
        <v>0.89755354117878217</v>
      </c>
      <c r="Q10" s="45">
        <f t="shared" si="8"/>
        <v>0.90859226345497646</v>
      </c>
      <c r="R10" s="45">
        <f t="shared" si="8"/>
        <v>0.93000369763879354</v>
      </c>
      <c r="S10" s="45">
        <f t="shared" si="8"/>
        <v>0.93181037897794794</v>
      </c>
      <c r="T10" s="45">
        <f t="shared" si="8"/>
        <v>0.93513799022844313</v>
      </c>
      <c r="U10" s="45">
        <f t="shared" si="8"/>
        <v>0.95366697477881945</v>
      </c>
      <c r="V10" s="45">
        <f t="shared" si="8"/>
        <v>0.95361943747524103</v>
      </c>
      <c r="W10" s="45">
        <f t="shared" si="8"/>
        <v>0.95258418064175365</v>
      </c>
      <c r="X10" s="59">
        <f t="shared" ref="X10:AB10" si="9">+X9/X8</f>
        <v>0.95437713152014303</v>
      </c>
      <c r="Y10" s="59">
        <f t="shared" si="9"/>
        <v>0.95639122427952072</v>
      </c>
      <c r="Z10" s="59">
        <f t="shared" si="9"/>
        <v>0.95377957821531389</v>
      </c>
      <c r="AA10" s="59">
        <f t="shared" si="9"/>
        <v>0.95108144896962199</v>
      </c>
      <c r="AB10" s="59">
        <f t="shared" si="9"/>
        <v>0.9574266496951378</v>
      </c>
      <c r="AC10" s="59">
        <f>+AC9/AC8</f>
        <v>0.9583175135606351</v>
      </c>
      <c r="AD10" s="59">
        <f>+AD9/AD8</f>
        <v>0.95884106207944009</v>
      </c>
      <c r="AE10" s="75"/>
    </row>
    <row r="11" spans="2:36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90"/>
      <c r="AA11" s="90"/>
      <c r="AB11" s="90"/>
      <c r="AC11" s="90"/>
      <c r="AD11" s="90"/>
    </row>
    <row r="12" spans="2:36" x14ac:dyDescent="0.3">
      <c r="B12" s="46" t="s">
        <v>284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</row>
    <row r="13" spans="2:36" x14ac:dyDescent="0.3">
      <c r="B13" s="11" t="s">
        <v>191</v>
      </c>
      <c r="C13" s="25">
        <v>59251.1</v>
      </c>
      <c r="D13" s="25">
        <v>59232.079999999994</v>
      </c>
      <c r="E13" s="25">
        <v>59276.25</v>
      </c>
      <c r="F13" s="25">
        <v>59243.43</v>
      </c>
      <c r="G13" s="25">
        <v>59268.849999999991</v>
      </c>
      <c r="H13" s="25">
        <v>59302.17</v>
      </c>
      <c r="I13" s="25">
        <v>59302.17</v>
      </c>
      <c r="J13" s="25">
        <v>59302.17</v>
      </c>
      <c r="K13" s="25">
        <v>59396.52</v>
      </c>
      <c r="L13" s="25">
        <v>59385.239999999991</v>
      </c>
      <c r="M13" s="25">
        <v>59385.239999999991</v>
      </c>
      <c r="N13" s="25">
        <v>59296.179999999993</v>
      </c>
      <c r="O13" s="25">
        <v>59249</v>
      </c>
      <c r="P13" s="25">
        <v>59267</v>
      </c>
      <c r="Q13" s="25">
        <v>59151</v>
      </c>
      <c r="R13" s="25">
        <v>60276</v>
      </c>
      <c r="S13" s="25">
        <v>60253</v>
      </c>
      <c r="T13" s="25">
        <v>60253</v>
      </c>
      <c r="U13" s="25">
        <v>60253</v>
      </c>
      <c r="V13" s="25">
        <v>60253</v>
      </c>
      <c r="W13" s="25">
        <v>60253</v>
      </c>
      <c r="X13" s="25">
        <v>60253</v>
      </c>
      <c r="Y13" s="25">
        <v>60253.440000000002</v>
      </c>
      <c r="Z13" s="25">
        <v>60253.440000000002</v>
      </c>
      <c r="AA13" s="25">
        <v>60253.440000000002</v>
      </c>
      <c r="AB13" s="25">
        <v>60253.440000000002</v>
      </c>
      <c r="AC13" s="25">
        <v>60268.2</v>
      </c>
      <c r="AD13" s="25">
        <v>60268.2</v>
      </c>
      <c r="AE13" s="88"/>
      <c r="AG13" s="44"/>
      <c r="AH13" s="44"/>
      <c r="AI13" s="44"/>
      <c r="AJ13" s="44"/>
    </row>
    <row r="14" spans="2:36" x14ac:dyDescent="0.3">
      <c r="B14" s="11" t="s">
        <v>192</v>
      </c>
      <c r="C14" s="25">
        <v>10727.1</v>
      </c>
      <c r="D14" s="25">
        <v>10728.46</v>
      </c>
      <c r="E14" s="25">
        <v>10728.46</v>
      </c>
      <c r="F14" s="25">
        <v>10728.46</v>
      </c>
      <c r="G14" s="25">
        <v>10689.58</v>
      </c>
      <c r="H14" s="25">
        <v>10689.58</v>
      </c>
      <c r="I14" s="25">
        <v>10689.58</v>
      </c>
      <c r="J14" s="25">
        <v>10689.58</v>
      </c>
      <c r="K14" s="25">
        <v>10689.510000000002</v>
      </c>
      <c r="L14" s="25">
        <v>10673.320000000002</v>
      </c>
      <c r="M14" s="25">
        <v>10673.580000000002</v>
      </c>
      <c r="N14" s="25">
        <v>10673.580000000002</v>
      </c>
      <c r="O14" s="25">
        <v>10568</v>
      </c>
      <c r="P14" s="25">
        <v>10568</v>
      </c>
      <c r="Q14" s="25">
        <v>10548</v>
      </c>
      <c r="R14" s="25">
        <v>10585</v>
      </c>
      <c r="S14" s="25">
        <v>10604</v>
      </c>
      <c r="T14" s="25">
        <v>10604</v>
      </c>
      <c r="U14" s="25">
        <v>10604</v>
      </c>
      <c r="V14" s="25">
        <v>10604</v>
      </c>
      <c r="W14" s="25">
        <v>10604</v>
      </c>
      <c r="X14" s="25">
        <v>10604</v>
      </c>
      <c r="Y14" s="25">
        <v>10604.27</v>
      </c>
      <c r="Z14" s="25">
        <v>10604.27</v>
      </c>
      <c r="AA14" s="25">
        <v>10604.27</v>
      </c>
      <c r="AB14" s="25">
        <v>10604.27</v>
      </c>
      <c r="AC14" s="25">
        <v>10604.27</v>
      </c>
      <c r="AD14" s="25">
        <v>10604.27</v>
      </c>
      <c r="AE14" s="88"/>
      <c r="AG14" s="44"/>
      <c r="AH14" s="44"/>
      <c r="AI14" s="44"/>
      <c r="AJ14" s="44"/>
    </row>
    <row r="15" spans="2:36" x14ac:dyDescent="0.3">
      <c r="B15" s="11" t="s">
        <v>193</v>
      </c>
      <c r="C15" s="25">
        <v>12964.36</v>
      </c>
      <c r="D15" s="25">
        <v>12964.36</v>
      </c>
      <c r="E15" s="25">
        <v>12960.98</v>
      </c>
      <c r="F15" s="25">
        <v>12960.98</v>
      </c>
      <c r="G15" s="25">
        <v>30043.96</v>
      </c>
      <c r="H15" s="25">
        <v>30043.96</v>
      </c>
      <c r="I15" s="25">
        <v>30043.96</v>
      </c>
      <c r="J15" s="25">
        <v>30043.96</v>
      </c>
      <c r="K15" s="25">
        <v>30049.060000000005</v>
      </c>
      <c r="L15" s="25">
        <v>30049.060000000005</v>
      </c>
      <c r="M15" s="25">
        <v>30025.61</v>
      </c>
      <c r="N15" s="25">
        <v>30051.120000000003</v>
      </c>
      <c r="O15" s="25">
        <v>30054</v>
      </c>
      <c r="P15" s="25">
        <v>30046</v>
      </c>
      <c r="Q15" s="25">
        <v>30054</v>
      </c>
      <c r="R15" s="25">
        <v>30054</v>
      </c>
      <c r="S15" s="25">
        <v>30053</v>
      </c>
      <c r="T15" s="25">
        <v>30053</v>
      </c>
      <c r="U15" s="25">
        <v>30053</v>
      </c>
      <c r="V15" s="25">
        <v>30053</v>
      </c>
      <c r="W15" s="25">
        <v>30053</v>
      </c>
      <c r="X15" s="25">
        <v>30053</v>
      </c>
      <c r="Y15" s="25">
        <v>30052.739999999998</v>
      </c>
      <c r="Z15" s="25">
        <v>30057.040000000001</v>
      </c>
      <c r="AA15" s="25">
        <v>30057.040000000001</v>
      </c>
      <c r="AB15" s="25">
        <v>30057.040000000001</v>
      </c>
      <c r="AC15" s="25">
        <v>30057.040000000001</v>
      </c>
      <c r="AD15" s="25">
        <v>30057.040000000001</v>
      </c>
      <c r="AE15" s="88"/>
      <c r="AG15" s="56"/>
      <c r="AH15" s="56"/>
      <c r="AI15" s="56"/>
      <c r="AJ15" s="56"/>
    </row>
    <row r="16" spans="2:36" x14ac:dyDescent="0.3">
      <c r="B16" s="11" t="s">
        <v>194</v>
      </c>
      <c r="C16" s="25">
        <v>52529.32</v>
      </c>
      <c r="D16" s="25">
        <v>52529.32</v>
      </c>
      <c r="E16" s="25">
        <v>52609.240000000005</v>
      </c>
      <c r="F16" s="25">
        <v>53665.41</v>
      </c>
      <c r="G16" s="25">
        <v>57133.609999999993</v>
      </c>
      <c r="H16" s="25">
        <v>53522.01</v>
      </c>
      <c r="I16" s="25">
        <v>53522.01</v>
      </c>
      <c r="J16" s="25">
        <v>53524.81</v>
      </c>
      <c r="K16" s="25">
        <v>53090.62</v>
      </c>
      <c r="L16" s="25">
        <v>51590.64</v>
      </c>
      <c r="M16" s="25">
        <v>51594.11</v>
      </c>
      <c r="N16" s="25">
        <v>51702.54</v>
      </c>
      <c r="O16" s="25">
        <v>51703</v>
      </c>
      <c r="P16" s="25">
        <v>51703</v>
      </c>
      <c r="Q16" s="25">
        <v>51692</v>
      </c>
      <c r="R16" s="25">
        <v>51692</v>
      </c>
      <c r="S16" s="25">
        <v>51705</v>
      </c>
      <c r="T16" s="25">
        <v>51705</v>
      </c>
      <c r="U16" s="25">
        <v>51705</v>
      </c>
      <c r="V16" s="25">
        <v>51705</v>
      </c>
      <c r="W16" s="25">
        <v>51705</v>
      </c>
      <c r="X16" s="25">
        <v>51705</v>
      </c>
      <c r="Y16" s="25">
        <v>51704.69</v>
      </c>
      <c r="Z16" s="25">
        <v>51704.710000000006</v>
      </c>
      <c r="AA16" s="25">
        <v>51672.69</v>
      </c>
      <c r="AB16" s="25">
        <v>51672.69</v>
      </c>
      <c r="AC16" s="25">
        <v>51672.69</v>
      </c>
      <c r="AD16" s="25">
        <v>51672.69</v>
      </c>
      <c r="AE16" s="88"/>
    </row>
    <row r="17" spans="2:33" x14ac:dyDescent="0.3">
      <c r="B17" s="11" t="s">
        <v>195</v>
      </c>
      <c r="C17" s="25">
        <v>0</v>
      </c>
      <c r="D17" s="25">
        <v>0</v>
      </c>
      <c r="E17" s="25">
        <v>36620.15</v>
      </c>
      <c r="F17" s="25">
        <v>36673.440000000002</v>
      </c>
      <c r="G17" s="25">
        <v>36771.94</v>
      </c>
      <c r="H17" s="25">
        <v>36771.94</v>
      </c>
      <c r="I17" s="25">
        <v>36742.97</v>
      </c>
      <c r="J17" s="25">
        <v>36742.97</v>
      </c>
      <c r="K17" s="25">
        <v>36748.299999999996</v>
      </c>
      <c r="L17" s="25">
        <v>36750.5</v>
      </c>
      <c r="M17" s="25">
        <v>36750.5</v>
      </c>
      <c r="N17" s="25">
        <v>36746.15</v>
      </c>
      <c r="O17" s="25">
        <v>36729</v>
      </c>
      <c r="P17" s="25">
        <v>36729</v>
      </c>
      <c r="Q17" s="25">
        <v>36701</v>
      </c>
      <c r="R17" s="25">
        <v>36703</v>
      </c>
      <c r="S17" s="25">
        <v>36710</v>
      </c>
      <c r="T17" s="25">
        <v>36710</v>
      </c>
      <c r="U17" s="25">
        <v>36710</v>
      </c>
      <c r="V17" s="25">
        <v>36710</v>
      </c>
      <c r="W17" s="25">
        <v>36710</v>
      </c>
      <c r="X17" s="25">
        <v>36742.230000000003</v>
      </c>
      <c r="Y17" s="25">
        <v>36728.630000000005</v>
      </c>
      <c r="Z17" s="25">
        <v>36722.17</v>
      </c>
      <c r="AA17" s="25">
        <v>36717.840000000004</v>
      </c>
      <c r="AB17" s="25">
        <v>36717.840000000004</v>
      </c>
      <c r="AC17" s="25">
        <v>36717.840000000004</v>
      </c>
      <c r="AD17" s="25">
        <v>36704.92</v>
      </c>
      <c r="AE17" s="88"/>
    </row>
    <row r="18" spans="2:33" x14ac:dyDescent="0.3"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pans="2:33" x14ac:dyDescent="0.3">
      <c r="B19" s="46" t="s">
        <v>259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</row>
    <row r="20" spans="2:33" x14ac:dyDescent="0.3">
      <c r="B20" s="11" t="s">
        <v>191</v>
      </c>
      <c r="C20" s="25">
        <v>56180.190645161289</v>
      </c>
      <c r="D20" s="25">
        <v>57125.919999999998</v>
      </c>
      <c r="E20" s="25">
        <v>57393.461333333333</v>
      </c>
      <c r="F20" s="25">
        <v>57868.46</v>
      </c>
      <c r="G20" s="25">
        <v>54620.319999999992</v>
      </c>
      <c r="H20" s="25">
        <v>55573.423333333332</v>
      </c>
      <c r="I20" s="25">
        <v>55194.74</v>
      </c>
      <c r="J20" s="25">
        <v>54365.226774193536</v>
      </c>
      <c r="K20" s="25">
        <v>54458.42</v>
      </c>
      <c r="L20" s="25">
        <v>53873.38</v>
      </c>
      <c r="M20" s="25">
        <v>54007.33</v>
      </c>
      <c r="N20" s="25">
        <v>54496.229999999996</v>
      </c>
      <c r="O20" s="25">
        <v>54621</v>
      </c>
      <c r="P20" s="25">
        <v>54666</v>
      </c>
      <c r="Q20" s="25">
        <v>54947</v>
      </c>
      <c r="R20" s="25">
        <v>59954</v>
      </c>
      <c r="S20" s="25">
        <v>59890</v>
      </c>
      <c r="T20" s="25">
        <v>59934</v>
      </c>
      <c r="U20" s="25">
        <v>59634</v>
      </c>
      <c r="V20" s="25">
        <v>59990</v>
      </c>
      <c r="W20" s="25">
        <v>59987</v>
      </c>
      <c r="X20" s="25">
        <v>59987.289999999994</v>
      </c>
      <c r="Y20" s="25">
        <v>59987.29</v>
      </c>
      <c r="Z20" s="25">
        <v>59964.29</v>
      </c>
      <c r="AA20" s="25">
        <v>59987.289999999994</v>
      </c>
      <c r="AB20" s="25">
        <v>60108.709999999992</v>
      </c>
      <c r="AC20" s="25">
        <v>60123.47</v>
      </c>
      <c r="AD20" s="25">
        <v>60218.349999999991</v>
      </c>
      <c r="AE20" s="44"/>
      <c r="AF20" s="44"/>
    </row>
    <row r="21" spans="2:33" x14ac:dyDescent="0.3">
      <c r="B21" s="11" t="s">
        <v>192</v>
      </c>
      <c r="C21" s="25">
        <v>10697.435483870968</v>
      </c>
      <c r="D21" s="25">
        <v>10035.32</v>
      </c>
      <c r="E21" s="25">
        <v>9692.6899999999987</v>
      </c>
      <c r="F21" s="25">
        <v>9871.36</v>
      </c>
      <c r="G21" s="25">
        <v>9821.82</v>
      </c>
      <c r="H21" s="25">
        <v>9821.82</v>
      </c>
      <c r="I21" s="25">
        <v>10222.32</v>
      </c>
      <c r="J21" s="25">
        <v>10199.01</v>
      </c>
      <c r="K21" s="25">
        <v>9336.2100000000009</v>
      </c>
      <c r="L21" s="25">
        <v>9368.35</v>
      </c>
      <c r="M21" s="25">
        <v>9228.35</v>
      </c>
      <c r="N21" s="25">
        <v>9045.6200000000008</v>
      </c>
      <c r="O21" s="25">
        <v>9144</v>
      </c>
      <c r="P21" s="25">
        <v>10078</v>
      </c>
      <c r="Q21" s="25">
        <v>10494</v>
      </c>
      <c r="R21" s="25">
        <v>10282</v>
      </c>
      <c r="S21" s="25">
        <v>10550</v>
      </c>
      <c r="T21" s="25">
        <v>10604</v>
      </c>
      <c r="U21" s="25">
        <v>10604</v>
      </c>
      <c r="V21" s="25">
        <v>10604</v>
      </c>
      <c r="W21" s="25">
        <v>10604</v>
      </c>
      <c r="X21" s="25">
        <v>10604.27</v>
      </c>
      <c r="Y21" s="25">
        <v>10142.43</v>
      </c>
      <c r="Z21" s="25">
        <v>10142.43</v>
      </c>
      <c r="AA21" s="25">
        <v>10082.89</v>
      </c>
      <c r="AB21" s="25">
        <v>10142.43</v>
      </c>
      <c r="AC21" s="25">
        <v>10604.27</v>
      </c>
      <c r="AD21" s="25">
        <v>10604.27</v>
      </c>
      <c r="AE21" s="75"/>
      <c r="AF21" s="149"/>
    </row>
    <row r="22" spans="2:33" x14ac:dyDescent="0.3">
      <c r="B22" s="11" t="s">
        <v>193</v>
      </c>
      <c r="C22" s="25">
        <v>12440.71</v>
      </c>
      <c r="D22" s="25">
        <v>12765.89</v>
      </c>
      <c r="E22" s="25">
        <v>12611.369999999999</v>
      </c>
      <c r="F22" s="25">
        <v>12673.95</v>
      </c>
      <c r="G22" s="25">
        <v>19440.016666666666</v>
      </c>
      <c r="H22" s="25">
        <v>19326.940000000002</v>
      </c>
      <c r="I22" s="25">
        <v>19098.347000000002</v>
      </c>
      <c r="J22" s="25">
        <v>18980.96</v>
      </c>
      <c r="K22" s="25">
        <v>18788.240000000002</v>
      </c>
      <c r="L22" s="25">
        <v>18849.73</v>
      </c>
      <c r="M22" s="25">
        <v>18972.68</v>
      </c>
      <c r="N22" s="25">
        <v>22210.25</v>
      </c>
      <c r="O22" s="25">
        <v>22621</v>
      </c>
      <c r="P22" s="25">
        <v>22731</v>
      </c>
      <c r="Q22" s="25">
        <v>22904</v>
      </c>
      <c r="R22" s="25">
        <v>23269</v>
      </c>
      <c r="S22" s="25">
        <v>23253</v>
      </c>
      <c r="T22" s="25">
        <v>23322</v>
      </c>
      <c r="U22" s="25">
        <v>26833</v>
      </c>
      <c r="V22" s="25">
        <v>26757</v>
      </c>
      <c r="W22" s="25">
        <v>26558</v>
      </c>
      <c r="X22" s="25">
        <v>26630.57</v>
      </c>
      <c r="Y22" s="25">
        <v>26526.22</v>
      </c>
      <c r="Z22" s="25">
        <v>26496.57</v>
      </c>
      <c r="AA22" s="25">
        <v>26330.67</v>
      </c>
      <c r="AB22" s="25">
        <v>26486.260000000002</v>
      </c>
      <c r="AC22" s="25">
        <v>26390.67</v>
      </c>
      <c r="AD22" s="25">
        <v>26605.57</v>
      </c>
      <c r="AE22" s="75"/>
      <c r="AG22" s="75"/>
    </row>
    <row r="23" spans="2:33" x14ac:dyDescent="0.3">
      <c r="B23" s="11" t="s">
        <v>194</v>
      </c>
      <c r="C23" s="25">
        <v>48755.449032258068</v>
      </c>
      <c r="D23" s="25">
        <v>48619.32</v>
      </c>
      <c r="E23" s="25">
        <v>48770.995999999999</v>
      </c>
      <c r="F23" s="25">
        <v>48984.864838709676</v>
      </c>
      <c r="G23" s="25">
        <v>52679.801111111105</v>
      </c>
      <c r="H23" s="25">
        <v>49208.4</v>
      </c>
      <c r="I23" s="25">
        <v>48812.743333333332</v>
      </c>
      <c r="J23" s="25">
        <v>48933.490000000005</v>
      </c>
      <c r="K23" s="25">
        <v>48977.29</v>
      </c>
      <c r="L23" s="25">
        <v>48977.289999999994</v>
      </c>
      <c r="M23" s="25">
        <v>48846.39</v>
      </c>
      <c r="N23" s="25">
        <v>48965.02</v>
      </c>
      <c r="O23" s="25">
        <v>49304</v>
      </c>
      <c r="P23" s="25">
        <v>48679</v>
      </c>
      <c r="Q23" s="25">
        <v>49035</v>
      </c>
      <c r="R23" s="25">
        <v>48827</v>
      </c>
      <c r="S23" s="25">
        <v>48828</v>
      </c>
      <c r="T23" s="25">
        <v>48898</v>
      </c>
      <c r="U23" s="25">
        <v>48898</v>
      </c>
      <c r="V23" s="25">
        <v>49226</v>
      </c>
      <c r="W23" s="25">
        <v>49226</v>
      </c>
      <c r="X23" s="25">
        <v>49226.37</v>
      </c>
      <c r="Y23" s="25">
        <v>49226.37</v>
      </c>
      <c r="Z23" s="25">
        <v>48979.41</v>
      </c>
      <c r="AA23" s="25">
        <v>48799.130000000005</v>
      </c>
      <c r="AB23" s="25">
        <v>49119.77</v>
      </c>
      <c r="AC23" s="25">
        <v>48988.869999999995</v>
      </c>
      <c r="AD23" s="25">
        <v>49173.67</v>
      </c>
      <c r="AE23" s="44"/>
    </row>
    <row r="24" spans="2:33" x14ac:dyDescent="0.3">
      <c r="B24" s="11" t="s">
        <v>195</v>
      </c>
      <c r="C24" s="25">
        <v>0</v>
      </c>
      <c r="D24" s="25">
        <v>0</v>
      </c>
      <c r="E24" s="25">
        <v>30872.584000000003</v>
      </c>
      <c r="F24" s="25">
        <v>31050.470000000005</v>
      </c>
      <c r="G24" s="25">
        <v>31146.120000000003</v>
      </c>
      <c r="H24" s="25">
        <v>31547.020000000004</v>
      </c>
      <c r="I24" s="25">
        <v>31410.99</v>
      </c>
      <c r="J24" s="25">
        <v>31896.83</v>
      </c>
      <c r="K24" s="25">
        <v>31381.02</v>
      </c>
      <c r="L24" s="25">
        <v>31313.23</v>
      </c>
      <c r="M24" s="25">
        <v>32175.919999999998</v>
      </c>
      <c r="N24" s="25">
        <v>32223.07</v>
      </c>
      <c r="O24" s="25">
        <v>32710</v>
      </c>
      <c r="P24" s="25">
        <v>32867</v>
      </c>
      <c r="Q24" s="25">
        <v>33568</v>
      </c>
      <c r="R24" s="25">
        <v>33727</v>
      </c>
      <c r="S24" s="25">
        <v>33894</v>
      </c>
      <c r="T24" s="25">
        <v>34287</v>
      </c>
      <c r="U24" s="25">
        <v>34584</v>
      </c>
      <c r="V24" s="25">
        <v>33967</v>
      </c>
      <c r="W24" s="25">
        <v>33973</v>
      </c>
      <c r="X24" s="25">
        <v>34269.71</v>
      </c>
      <c r="Y24" s="25">
        <v>35204.410000000003</v>
      </c>
      <c r="Z24" s="25">
        <v>35007.480000000003</v>
      </c>
      <c r="AA24" s="25">
        <v>34844.76</v>
      </c>
      <c r="AB24" s="25">
        <v>35388.75</v>
      </c>
      <c r="AC24" s="25">
        <v>35321.43</v>
      </c>
      <c r="AD24" s="25">
        <v>34913.58</v>
      </c>
      <c r="AE24" s="44"/>
    </row>
    <row r="25" spans="2:33" x14ac:dyDescent="0.3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2:33" x14ac:dyDescent="0.3">
      <c r="B26" s="46" t="s">
        <v>260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2:33" x14ac:dyDescent="0.3">
      <c r="B27" s="11" t="s">
        <v>191</v>
      </c>
      <c r="C27" s="33">
        <f t="shared" ref="C27:N27" si="10">+C20/C13</f>
        <v>0.9481712684686241</v>
      </c>
      <c r="D27" s="33">
        <f t="shared" si="10"/>
        <v>0.96444224143403379</v>
      </c>
      <c r="E27" s="33">
        <f t="shared" si="10"/>
        <v>0.96823704828381241</v>
      </c>
      <c r="F27" s="33">
        <f t="shared" si="10"/>
        <v>0.97679118173947721</v>
      </c>
      <c r="G27" s="33">
        <f t="shared" si="10"/>
        <v>0.92156874985764026</v>
      </c>
      <c r="H27" s="33">
        <f t="shared" si="10"/>
        <v>0.9371229304649954</v>
      </c>
      <c r="I27" s="33">
        <f t="shared" si="10"/>
        <v>0.93073727318915989</v>
      </c>
      <c r="J27" s="33">
        <f t="shared" si="10"/>
        <v>0.91674936640924842</v>
      </c>
      <c r="K27" s="33">
        <f t="shared" si="10"/>
        <v>0.91686213266366445</v>
      </c>
      <c r="L27" s="33">
        <f t="shared" si="10"/>
        <v>0.90718468090724236</v>
      </c>
      <c r="M27" s="33">
        <f t="shared" si="10"/>
        <v>0.90944029189744813</v>
      </c>
      <c r="N27" s="33">
        <f t="shared" si="10"/>
        <v>0.91905127783948315</v>
      </c>
      <c r="O27" s="33">
        <f>+O20/O13</f>
        <v>0.92188897702914818</v>
      </c>
      <c r="P27" s="33">
        <f t="shared" ref="P27:W27" si="11">+P20/P13</f>
        <v>0.92236826564530006</v>
      </c>
      <c r="Q27" s="33">
        <f t="shared" si="11"/>
        <v>0.92892765971834801</v>
      </c>
      <c r="R27" s="33">
        <f t="shared" si="11"/>
        <v>0.99465790696131129</v>
      </c>
      <c r="S27" s="33">
        <f t="shared" si="11"/>
        <v>0.9939754037143379</v>
      </c>
      <c r="T27" s="33">
        <f t="shared" si="11"/>
        <v>0.99470565780956965</v>
      </c>
      <c r="U27" s="33">
        <f t="shared" si="11"/>
        <v>0.98972665261480752</v>
      </c>
      <c r="V27" s="33">
        <f t="shared" si="11"/>
        <v>0.99563507211259195</v>
      </c>
      <c r="W27" s="33">
        <f t="shared" si="11"/>
        <v>0.99558528206064434</v>
      </c>
      <c r="X27" s="33">
        <f t="shared" ref="X27:Y31" si="12">+X20/X13</f>
        <v>0.99559009509899909</v>
      </c>
      <c r="Y27" s="33">
        <f t="shared" si="12"/>
        <v>0.99558282481464955</v>
      </c>
      <c r="Z27" s="33">
        <f t="shared" ref="Z27:AA27" si="13">+Z20/Z13</f>
        <v>0.99520110387058391</v>
      </c>
      <c r="AA27" s="33">
        <f t="shared" si="13"/>
        <v>0.99558282481464944</v>
      </c>
      <c r="AB27" s="33">
        <f t="shared" ref="AB27:AC31" si="14">+AB20/AB13</f>
        <v>0.99759797946806006</v>
      </c>
      <c r="AC27" s="33">
        <f>+AC20/AC13</f>
        <v>0.99759856773555544</v>
      </c>
      <c r="AD27" s="33">
        <f>+AD20/AD13</f>
        <v>0.99917286396474414</v>
      </c>
      <c r="AE27" s="25"/>
    </row>
    <row r="28" spans="2:33" x14ac:dyDescent="0.3">
      <c r="B28" s="11" t="s">
        <v>192</v>
      </c>
      <c r="C28" s="33">
        <f t="shared" ref="C28:N28" si="15">+C21/C14</f>
        <v>0.99723461922336587</v>
      </c>
      <c r="D28" s="33">
        <f t="shared" si="15"/>
        <v>0.93539240487451136</v>
      </c>
      <c r="E28" s="33">
        <f t="shared" si="15"/>
        <v>0.90345585480115498</v>
      </c>
      <c r="F28" s="33">
        <f t="shared" si="15"/>
        <v>0.92010968955469852</v>
      </c>
      <c r="G28" s="33">
        <f t="shared" si="15"/>
        <v>0.91882188074741944</v>
      </c>
      <c r="H28" s="33">
        <f t="shared" si="15"/>
        <v>0.91882188074741944</v>
      </c>
      <c r="I28" s="33">
        <f t="shared" si="15"/>
        <v>0.95628827325301835</v>
      </c>
      <c r="J28" s="33">
        <f t="shared" si="15"/>
        <v>0.95410764501505207</v>
      </c>
      <c r="K28" s="33">
        <f t="shared" si="15"/>
        <v>0.87339924842205108</v>
      </c>
      <c r="L28" s="33">
        <f t="shared" si="15"/>
        <v>0.87773532509097441</v>
      </c>
      <c r="M28" s="33">
        <f t="shared" si="15"/>
        <v>0.86459744528077731</v>
      </c>
      <c r="N28" s="33">
        <f t="shared" si="15"/>
        <v>0.8474776035781808</v>
      </c>
      <c r="O28" s="33">
        <f t="shared" ref="O28:W28" si="16">+O21/O14</f>
        <v>0.86525359576078731</v>
      </c>
      <c r="P28" s="33">
        <f t="shared" si="16"/>
        <v>0.95363361090083265</v>
      </c>
      <c r="Q28" s="33">
        <f t="shared" si="16"/>
        <v>0.99488054607508536</v>
      </c>
      <c r="R28" s="33">
        <f t="shared" si="16"/>
        <v>0.97137458667926313</v>
      </c>
      <c r="S28" s="33">
        <f t="shared" si="16"/>
        <v>0.99490758204451146</v>
      </c>
      <c r="T28" s="33">
        <f t="shared" si="16"/>
        <v>1</v>
      </c>
      <c r="U28" s="33">
        <f t="shared" si="16"/>
        <v>1</v>
      </c>
      <c r="V28" s="33">
        <f t="shared" si="16"/>
        <v>1</v>
      </c>
      <c r="W28" s="33">
        <f t="shared" si="16"/>
        <v>1</v>
      </c>
      <c r="X28" s="33">
        <f t="shared" si="12"/>
        <v>1.0000254620897775</v>
      </c>
      <c r="Y28" s="33">
        <f t="shared" si="12"/>
        <v>0.95644773284723983</v>
      </c>
      <c r="Z28" s="33">
        <f t="shared" ref="Z28:AA28" si="17">+Z21/Z14</f>
        <v>0.95644773284723983</v>
      </c>
      <c r="AA28" s="33">
        <f t="shared" si="17"/>
        <v>0.95083301349362093</v>
      </c>
      <c r="AB28" s="33">
        <f t="shared" si="14"/>
        <v>0.95644773284723983</v>
      </c>
      <c r="AC28" s="33">
        <f t="shared" si="14"/>
        <v>1</v>
      </c>
      <c r="AD28" s="33">
        <f>+AD21/AD14</f>
        <v>1</v>
      </c>
      <c r="AE28" s="75"/>
    </row>
    <row r="29" spans="2:33" x14ac:dyDescent="0.3">
      <c r="B29" s="11" t="s">
        <v>193</v>
      </c>
      <c r="C29" s="33">
        <f t="shared" ref="C29:N29" si="18">+C22/C15</f>
        <v>0.95960849590724095</v>
      </c>
      <c r="D29" s="33">
        <f t="shared" si="18"/>
        <v>0.9846911070041251</v>
      </c>
      <c r="E29" s="33">
        <f t="shared" si="18"/>
        <v>0.9730259594567694</v>
      </c>
      <c r="F29" s="33">
        <f t="shared" si="18"/>
        <v>0.97785429805462254</v>
      </c>
      <c r="G29" s="33">
        <f t="shared" si="18"/>
        <v>0.64705240809356246</v>
      </c>
      <c r="H29" s="33">
        <f t="shared" si="18"/>
        <v>0.64328870095686463</v>
      </c>
      <c r="I29" s="33">
        <f t="shared" si="18"/>
        <v>0.63568008345104976</v>
      </c>
      <c r="J29" s="33">
        <f t="shared" si="18"/>
        <v>0.63177290876435732</v>
      </c>
      <c r="K29" s="33">
        <f t="shared" si="18"/>
        <v>0.62525217094977337</v>
      </c>
      <c r="L29" s="33">
        <f t="shared" si="18"/>
        <v>0.62729849120072301</v>
      </c>
      <c r="M29" s="33">
        <f t="shared" si="18"/>
        <v>0.63188324899977055</v>
      </c>
      <c r="N29" s="33">
        <f t="shared" si="18"/>
        <v>0.73908227047777253</v>
      </c>
      <c r="O29" s="33">
        <f t="shared" ref="O29:W29" si="19">+O22/O15</f>
        <v>0.75267851201171221</v>
      </c>
      <c r="P29" s="33">
        <f t="shared" si="19"/>
        <v>0.7565399720428676</v>
      </c>
      <c r="Q29" s="33">
        <f t="shared" si="19"/>
        <v>0.76209489585412926</v>
      </c>
      <c r="R29" s="33">
        <f t="shared" si="19"/>
        <v>0.77423970186996738</v>
      </c>
      <c r="S29" s="33">
        <f t="shared" si="19"/>
        <v>0.77373307157355342</v>
      </c>
      <c r="T29" s="33">
        <f>+T22/T15</f>
        <v>0.77602901540611591</v>
      </c>
      <c r="U29" s="33">
        <f t="shared" si="19"/>
        <v>0.89285595448041788</v>
      </c>
      <c r="V29" s="33">
        <f t="shared" si="19"/>
        <v>0.89032708880976941</v>
      </c>
      <c r="W29" s="33">
        <f t="shared" si="19"/>
        <v>0.88370545369846609</v>
      </c>
      <c r="X29" s="33">
        <f t="shared" si="12"/>
        <v>0.88612018766845235</v>
      </c>
      <c r="Y29" s="33">
        <f t="shared" si="12"/>
        <v>0.88265562474503168</v>
      </c>
      <c r="Z29" s="33">
        <f t="shared" ref="Z29:AA29" si="20">+Z22/Z15</f>
        <v>0.88154289311256195</v>
      </c>
      <c r="AA29" s="33">
        <f t="shared" si="20"/>
        <v>0.87602338753250475</v>
      </c>
      <c r="AB29" s="33">
        <f t="shared" si="14"/>
        <v>0.88119987863076343</v>
      </c>
      <c r="AC29" s="33">
        <f t="shared" si="14"/>
        <v>0.87801959208225422</v>
      </c>
      <c r="AD29" s="33">
        <f>+AD22/AD15</f>
        <v>0.88516933137794007</v>
      </c>
    </row>
    <row r="30" spans="2:33" x14ac:dyDescent="0.3">
      <c r="B30" s="11" t="s">
        <v>194</v>
      </c>
      <c r="C30" s="33">
        <f t="shared" ref="C30:N30" si="21">+C23/C16</f>
        <v>0.9281568661512859</v>
      </c>
      <c r="D30" s="33">
        <f t="shared" si="21"/>
        <v>0.92556537948711315</v>
      </c>
      <c r="E30" s="33">
        <f t="shared" si="21"/>
        <v>0.92704239787535414</v>
      </c>
      <c r="F30" s="33">
        <f t="shared" si="21"/>
        <v>0.91278283048074493</v>
      </c>
      <c r="G30" s="33">
        <f t="shared" si="21"/>
        <v>0.92204572949461994</v>
      </c>
      <c r="H30" s="33">
        <f t="shared" si="21"/>
        <v>0.91940493266228229</v>
      </c>
      <c r="I30" s="33">
        <f t="shared" si="21"/>
        <v>0.91201252220036821</v>
      </c>
      <c r="J30" s="33">
        <f t="shared" si="21"/>
        <v>0.9142207137213566</v>
      </c>
      <c r="K30" s="33">
        <f t="shared" si="21"/>
        <v>0.92252247195455617</v>
      </c>
      <c r="L30" s="33">
        <f t="shared" si="21"/>
        <v>0.9493444934972699</v>
      </c>
      <c r="M30" s="33">
        <f t="shared" si="21"/>
        <v>0.94674353332192374</v>
      </c>
      <c r="N30" s="33">
        <f t="shared" si="21"/>
        <v>0.94705250457714452</v>
      </c>
      <c r="O30" s="33">
        <f t="shared" ref="O30:W30" si="22">+O23/O16</f>
        <v>0.95360037135175912</v>
      </c>
      <c r="P30" s="33">
        <f t="shared" si="22"/>
        <v>0.94151209794402646</v>
      </c>
      <c r="Q30" s="33">
        <f t="shared" si="22"/>
        <v>0.9485993964249787</v>
      </c>
      <c r="R30" s="33">
        <f t="shared" si="22"/>
        <v>0.94457556294977951</v>
      </c>
      <c r="S30" s="33">
        <f t="shared" si="22"/>
        <v>0.94435741224252978</v>
      </c>
      <c r="T30" s="33">
        <f t="shared" si="22"/>
        <v>0.94571124649453631</v>
      </c>
      <c r="U30" s="33">
        <f t="shared" si="22"/>
        <v>0.94571124649453631</v>
      </c>
      <c r="V30" s="33">
        <f t="shared" si="22"/>
        <v>0.95205492698965288</v>
      </c>
      <c r="W30" s="33">
        <f t="shared" si="22"/>
        <v>0.95205492698965288</v>
      </c>
      <c r="X30" s="33">
        <f t="shared" si="12"/>
        <v>0.95206208297069916</v>
      </c>
      <c r="Y30" s="33">
        <f t="shared" si="12"/>
        <v>0.95206779114235096</v>
      </c>
      <c r="Z30" s="33">
        <f t="shared" ref="Z30:AA30" si="23">+Z23/Z16</f>
        <v>0.94729106884073033</v>
      </c>
      <c r="AA30" s="33">
        <f t="shared" si="23"/>
        <v>0.94438919282119826</v>
      </c>
      <c r="AB30" s="33">
        <f t="shared" si="14"/>
        <v>0.95059440489744185</v>
      </c>
      <c r="AC30" s="33">
        <f t="shared" si="14"/>
        <v>0.94806115183862105</v>
      </c>
      <c r="AD30" s="33">
        <f>+AD23/AD16</f>
        <v>0.95163750909813283</v>
      </c>
    </row>
    <row r="31" spans="2:33" x14ac:dyDescent="0.3">
      <c r="B31" s="11" t="s">
        <v>195</v>
      </c>
      <c r="C31" s="33">
        <v>0</v>
      </c>
      <c r="D31" s="33">
        <v>0</v>
      </c>
      <c r="E31" s="33">
        <f t="shared" ref="E31:N31" si="24">+E24/E17</f>
        <v>0.84304908636365505</v>
      </c>
      <c r="F31" s="33">
        <f t="shared" si="24"/>
        <v>0.84667459611097307</v>
      </c>
      <c r="G31" s="33">
        <f t="shared" si="24"/>
        <v>0.84700779996921571</v>
      </c>
      <c r="H31" s="33">
        <f t="shared" si="24"/>
        <v>0.85791013473860778</v>
      </c>
      <c r="I31" s="33">
        <f t="shared" si="24"/>
        <v>0.85488434930545898</v>
      </c>
      <c r="J31" s="33">
        <f t="shared" si="24"/>
        <v>0.86810701475683649</v>
      </c>
      <c r="K31" s="33">
        <f t="shared" si="24"/>
        <v>0.85394480833126984</v>
      </c>
      <c r="L31" s="33">
        <f t="shared" si="24"/>
        <v>0.85204908776751331</v>
      </c>
      <c r="M31" s="33">
        <f t="shared" si="24"/>
        <v>0.8755233262132488</v>
      </c>
      <c r="N31" s="33">
        <f t="shared" si="24"/>
        <v>0.87691009806469522</v>
      </c>
      <c r="O31" s="33">
        <f t="shared" ref="O31:W31" si="25">+O24/O17</f>
        <v>0.89057692831277735</v>
      </c>
      <c r="P31" s="33">
        <f t="shared" si="25"/>
        <v>0.89485147975714019</v>
      </c>
      <c r="Q31" s="33">
        <f t="shared" si="25"/>
        <v>0.9146344786245606</v>
      </c>
      <c r="R31" s="33">
        <f t="shared" si="25"/>
        <v>0.91891670980573792</v>
      </c>
      <c r="S31" s="33">
        <f t="shared" si="25"/>
        <v>0.92329065649686737</v>
      </c>
      <c r="T31" s="33">
        <f t="shared" si="25"/>
        <v>0.93399618632525194</v>
      </c>
      <c r="U31" s="33">
        <f t="shared" si="25"/>
        <v>0.942086624897848</v>
      </c>
      <c r="V31" s="33">
        <f t="shared" si="25"/>
        <v>0.92527921547262326</v>
      </c>
      <c r="W31" s="33">
        <f t="shared" si="25"/>
        <v>0.92544265867611009</v>
      </c>
      <c r="X31" s="33">
        <f t="shared" si="12"/>
        <v>0.93270631641029944</v>
      </c>
      <c r="Y31" s="33">
        <f t="shared" si="12"/>
        <v>0.95850049402877258</v>
      </c>
      <c r="Z31" s="33">
        <f t="shared" ref="Z31:AA31" si="26">+Z24/Z17</f>
        <v>0.95330640863543747</v>
      </c>
      <c r="AA31" s="33">
        <f t="shared" si="26"/>
        <v>0.94898719532521514</v>
      </c>
      <c r="AB31" s="33">
        <f t="shared" si="14"/>
        <v>0.96380260930381512</v>
      </c>
      <c r="AC31" s="33">
        <f t="shared" si="14"/>
        <v>0.96196916812100053</v>
      </c>
      <c r="AD31" s="33">
        <f>+AD24/AD17</f>
        <v>0.95119618841288855</v>
      </c>
    </row>
    <row r="34" spans="2:32" ht="16.5" customHeight="1" x14ac:dyDescent="0.3">
      <c r="B34" s="17" t="s">
        <v>289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5" spans="2:32" x14ac:dyDescent="0.3">
      <c r="P35" s="87"/>
    </row>
    <row r="36" spans="2:32" x14ac:dyDescent="0.3">
      <c r="B36" s="8" t="s">
        <v>256</v>
      </c>
      <c r="C36" s="36">
        <f t="shared" ref="C36:AA36" si="27">+C41+C42+C43+C44+C45</f>
        <v>114075.98999999999</v>
      </c>
      <c r="D36" s="36">
        <f t="shared" si="27"/>
        <v>114057.57</v>
      </c>
      <c r="E36" s="36">
        <f t="shared" si="27"/>
        <v>140267.19</v>
      </c>
      <c r="F36" s="36">
        <f t="shared" si="27"/>
        <v>141323.35999999999</v>
      </c>
      <c r="G36" s="36">
        <f t="shared" si="27"/>
        <v>152172.63999999998</v>
      </c>
      <c r="H36" s="36">
        <f t="shared" si="27"/>
        <v>148561.63999999998</v>
      </c>
      <c r="I36" s="36">
        <f t="shared" si="27"/>
        <v>148561.63999999998</v>
      </c>
      <c r="J36" s="36">
        <f t="shared" si="27"/>
        <v>148564.44</v>
      </c>
      <c r="K36" s="36">
        <f t="shared" si="27"/>
        <v>148580.09999999998</v>
      </c>
      <c r="L36" s="36">
        <f t="shared" si="27"/>
        <v>148554.82999999999</v>
      </c>
      <c r="M36" s="36">
        <f t="shared" si="27"/>
        <v>148535.10999999999</v>
      </c>
      <c r="N36" s="36">
        <f t="shared" si="27"/>
        <v>148664.69999999998</v>
      </c>
      <c r="O36" s="36">
        <f t="shared" si="27"/>
        <v>148497.84</v>
      </c>
      <c r="P36" s="36">
        <f t="shared" si="27"/>
        <v>148508.04999999999</v>
      </c>
      <c r="Q36" s="36">
        <f t="shared" si="27"/>
        <v>148361.59</v>
      </c>
      <c r="R36" s="36">
        <f t="shared" si="27"/>
        <v>148939.41</v>
      </c>
      <c r="S36" s="36">
        <f t="shared" si="27"/>
        <v>148960.82999999999</v>
      </c>
      <c r="T36" s="36">
        <f t="shared" si="27"/>
        <v>148958.84</v>
      </c>
      <c r="U36" s="36">
        <f t="shared" si="27"/>
        <v>148958.84</v>
      </c>
      <c r="V36" s="36">
        <f t="shared" si="27"/>
        <v>148958.84</v>
      </c>
      <c r="W36" s="36">
        <f t="shared" si="27"/>
        <v>148867.38</v>
      </c>
      <c r="X36" s="58">
        <f t="shared" si="27"/>
        <v>148867.38</v>
      </c>
      <c r="Y36" s="58">
        <f t="shared" si="27"/>
        <v>148867.38</v>
      </c>
      <c r="Z36" s="58">
        <f t="shared" si="27"/>
        <v>148871.70000000001</v>
      </c>
      <c r="AA36" s="58">
        <f t="shared" si="27"/>
        <v>148835.32</v>
      </c>
      <c r="AB36" s="58">
        <f>+AB41+AB42+AB43+AB44+AB45</f>
        <v>148835.32</v>
      </c>
      <c r="AC36" s="58">
        <f>+AC41+AC42+AC43+AC44+AC45</f>
        <v>148850.08000000002</v>
      </c>
      <c r="AD36" s="58">
        <f>+AD41+AD42+AD43+AD44+AD45</f>
        <v>148837.16</v>
      </c>
      <c r="AE36" s="44"/>
      <c r="AF36" s="44"/>
    </row>
    <row r="37" spans="2:32" x14ac:dyDescent="0.3">
      <c r="B37" s="8" t="s">
        <v>257</v>
      </c>
      <c r="C37" s="36">
        <f t="shared" ref="C37:AC37" si="28">+C48+C49+C50+C51+C52</f>
        <v>112128.00516129032</v>
      </c>
      <c r="D37" s="36">
        <f t="shared" si="28"/>
        <v>112013.03</v>
      </c>
      <c r="E37" s="36">
        <f t="shared" si="28"/>
        <v>138056.42333333334</v>
      </c>
      <c r="F37" s="36">
        <f t="shared" si="28"/>
        <v>139176.17483870967</v>
      </c>
      <c r="G37" s="36">
        <f t="shared" si="28"/>
        <v>149287.28777777776</v>
      </c>
      <c r="H37" s="36">
        <f t="shared" si="28"/>
        <v>145472.01333333334</v>
      </c>
      <c r="I37" s="36">
        <f t="shared" si="28"/>
        <v>144170.85033333334</v>
      </c>
      <c r="J37" s="36">
        <f t="shared" si="28"/>
        <v>143229.24677419354</v>
      </c>
      <c r="K37" s="36">
        <f t="shared" si="28"/>
        <v>142758.95000000001</v>
      </c>
      <c r="L37" s="36">
        <f t="shared" si="28"/>
        <v>142640.78999999998</v>
      </c>
      <c r="M37" s="36">
        <f t="shared" si="28"/>
        <v>142676.84</v>
      </c>
      <c r="N37" s="36">
        <f t="shared" si="28"/>
        <v>143493.19</v>
      </c>
      <c r="O37" s="36">
        <f t="shared" si="28"/>
        <v>144447.46</v>
      </c>
      <c r="P37" s="36">
        <f t="shared" si="28"/>
        <v>144605.51</v>
      </c>
      <c r="Q37" s="36">
        <f t="shared" si="28"/>
        <v>146177.41</v>
      </c>
      <c r="R37" s="36">
        <f t="shared" si="28"/>
        <v>147158.18</v>
      </c>
      <c r="S37" s="36">
        <f t="shared" si="28"/>
        <v>147219.02999999997</v>
      </c>
      <c r="T37" s="36">
        <f t="shared" si="28"/>
        <v>147546.62999999998</v>
      </c>
      <c r="U37" s="36">
        <f t="shared" si="28"/>
        <v>147330.01999999999</v>
      </c>
      <c r="V37" s="36">
        <f t="shared" si="28"/>
        <v>148072.59</v>
      </c>
      <c r="W37" s="36">
        <f t="shared" si="28"/>
        <v>148278.72999999998</v>
      </c>
      <c r="X37" s="58">
        <f t="shared" si="28"/>
        <v>148351.53</v>
      </c>
      <c r="Y37" s="58">
        <f t="shared" si="28"/>
        <v>147942.24</v>
      </c>
      <c r="Z37" s="58">
        <f t="shared" si="28"/>
        <v>147642.63</v>
      </c>
      <c r="AA37" s="58">
        <f t="shared" si="28"/>
        <v>146968.41999999998</v>
      </c>
      <c r="AB37" s="58">
        <f t="shared" si="28"/>
        <v>147698.36999999997</v>
      </c>
      <c r="AC37" s="58">
        <f t="shared" si="28"/>
        <v>147975.47</v>
      </c>
      <c r="AD37" s="58">
        <f>+AD48+AD49+AD50+AD51+AD52</f>
        <v>148457.13</v>
      </c>
      <c r="AF37" s="44"/>
    </row>
    <row r="38" spans="2:32" x14ac:dyDescent="0.3">
      <c r="B38" s="8" t="s">
        <v>258</v>
      </c>
      <c r="C38" s="45">
        <f t="shared" ref="C38:N38" si="29">+C37/C36</f>
        <v>0.98292379633339433</v>
      </c>
      <c r="D38" s="45">
        <f t="shared" si="29"/>
        <v>0.98207449097854704</v>
      </c>
      <c r="E38" s="45">
        <f t="shared" si="29"/>
        <v>0.98423888960300221</v>
      </c>
      <c r="F38" s="45">
        <f t="shared" si="29"/>
        <v>0.98480658002123422</v>
      </c>
      <c r="G38" s="45">
        <f t="shared" si="29"/>
        <v>0.98103895534557184</v>
      </c>
      <c r="H38" s="45">
        <f t="shared" si="29"/>
        <v>0.9792030656994184</v>
      </c>
      <c r="I38" s="45">
        <f t="shared" si="29"/>
        <v>0.97044466077066294</v>
      </c>
      <c r="J38" s="45">
        <f t="shared" si="29"/>
        <v>0.96408835636706558</v>
      </c>
      <c r="K38" s="45">
        <f t="shared" si="29"/>
        <v>0.96082146936231727</v>
      </c>
      <c r="L38" s="45">
        <f t="shared" si="29"/>
        <v>0.96018951386501528</v>
      </c>
      <c r="M38" s="45">
        <f t="shared" si="29"/>
        <v>0.96055969528012608</v>
      </c>
      <c r="N38" s="45">
        <f t="shared" si="29"/>
        <v>0.96521359811710528</v>
      </c>
      <c r="O38" s="45">
        <f>+O37/O36</f>
        <v>0.9727243170675075</v>
      </c>
      <c r="P38" s="45">
        <f t="shared" ref="P38:AB38" si="30">+P37/P36</f>
        <v>0.97372169387450724</v>
      </c>
      <c r="Q38" s="45">
        <f t="shared" si="30"/>
        <v>0.98527799547039097</v>
      </c>
      <c r="R38" s="45">
        <f t="shared" si="30"/>
        <v>0.98804057300884962</v>
      </c>
      <c r="S38" s="45">
        <f t="shared" si="30"/>
        <v>0.98830699318740356</v>
      </c>
      <c r="T38" s="45">
        <f t="shared" si="30"/>
        <v>0.9905194616177192</v>
      </c>
      <c r="U38" s="45">
        <f t="shared" si="30"/>
        <v>0.98906530152893235</v>
      </c>
      <c r="V38" s="45">
        <f t="shared" si="30"/>
        <v>0.99405036988741324</v>
      </c>
      <c r="W38" s="45">
        <f t="shared" si="30"/>
        <v>0.99604580936401232</v>
      </c>
      <c r="X38" s="59">
        <f t="shared" si="30"/>
        <v>0.99653483523388398</v>
      </c>
      <c r="Y38" s="59">
        <f t="shared" si="30"/>
        <v>0.99378547536740414</v>
      </c>
      <c r="Z38" s="59">
        <f t="shared" si="30"/>
        <v>0.9917440991135319</v>
      </c>
      <c r="AA38" s="59">
        <f t="shared" si="30"/>
        <v>0.98745660640229738</v>
      </c>
      <c r="AB38" s="59">
        <f t="shared" si="30"/>
        <v>0.99236102022020012</v>
      </c>
      <c r="AC38" s="59">
        <f>+AC37/AC36</f>
        <v>0.99412422217038776</v>
      </c>
      <c r="AD38" s="59">
        <f>+AD37/AD36</f>
        <v>0.99744667259171027</v>
      </c>
      <c r="AE38" s="75"/>
    </row>
    <row r="39" spans="2:32" x14ac:dyDescent="0.3">
      <c r="P39" s="87"/>
    </row>
    <row r="40" spans="2:32" x14ac:dyDescent="0.3">
      <c r="B40" s="46" t="s">
        <v>261</v>
      </c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</row>
    <row r="41" spans="2:32" x14ac:dyDescent="0.3">
      <c r="B41" s="11" t="s">
        <v>191</v>
      </c>
      <c r="C41" s="25">
        <v>50768.31</v>
      </c>
      <c r="D41" s="25">
        <v>50749.289999999994</v>
      </c>
      <c r="E41" s="25">
        <v>50793.46</v>
      </c>
      <c r="F41" s="25">
        <v>50793.46</v>
      </c>
      <c r="G41" s="25">
        <v>50818.87999999999</v>
      </c>
      <c r="H41" s="25">
        <v>50819.479999999996</v>
      </c>
      <c r="I41" s="25">
        <v>50819.479999999996</v>
      </c>
      <c r="J41" s="25">
        <v>50819.479999999996</v>
      </c>
      <c r="K41" s="25">
        <v>50824.77</v>
      </c>
      <c r="L41" s="25">
        <v>50813.489999999991</v>
      </c>
      <c r="M41" s="25">
        <v>50813.489999999991</v>
      </c>
      <c r="N41" s="25">
        <v>50813.489999999991</v>
      </c>
      <c r="O41" s="25">
        <v>50766.489999999991</v>
      </c>
      <c r="P41" s="25">
        <v>50784.679999999993</v>
      </c>
      <c r="Q41" s="25">
        <v>50668.74</v>
      </c>
      <c r="R41" s="25">
        <v>51208.149999999994</v>
      </c>
      <c r="S41" s="25">
        <v>51208.149999999994</v>
      </c>
      <c r="T41" s="25">
        <v>51208.149999999994</v>
      </c>
      <c r="U41" s="25">
        <v>51208.149999999994</v>
      </c>
      <c r="V41" s="25">
        <v>51208.149999999994</v>
      </c>
      <c r="W41" s="25">
        <v>51116.69</v>
      </c>
      <c r="X41" s="25">
        <v>51116.69</v>
      </c>
      <c r="Y41" s="25">
        <v>51116.69</v>
      </c>
      <c r="Z41" s="25">
        <v>51116.69</v>
      </c>
      <c r="AA41" s="25">
        <v>51116.69</v>
      </c>
      <c r="AB41" s="25">
        <v>51116.69</v>
      </c>
      <c r="AC41" s="25">
        <v>51131.45</v>
      </c>
      <c r="AD41" s="25">
        <v>51131.45</v>
      </c>
    </row>
    <row r="42" spans="2:32" x14ac:dyDescent="0.3">
      <c r="B42" s="11" t="s">
        <v>192</v>
      </c>
      <c r="C42" s="25">
        <v>6098</v>
      </c>
      <c r="D42" s="25">
        <v>6098.5999999999995</v>
      </c>
      <c r="E42" s="25">
        <v>6099.36</v>
      </c>
      <c r="F42" s="25">
        <v>6099.36</v>
      </c>
      <c r="G42" s="25">
        <v>6060.48</v>
      </c>
      <c r="H42" s="25">
        <v>6060.48</v>
      </c>
      <c r="I42" s="25">
        <v>6060.48</v>
      </c>
      <c r="J42" s="25">
        <v>6060.48</v>
      </c>
      <c r="K42" s="25">
        <v>6060.41</v>
      </c>
      <c r="L42" s="25">
        <v>6044.22</v>
      </c>
      <c r="M42" s="25">
        <v>6044.48</v>
      </c>
      <c r="N42" s="25">
        <v>6044.48</v>
      </c>
      <c r="O42" s="25">
        <v>5939.14</v>
      </c>
      <c r="P42" s="25">
        <v>5939.14</v>
      </c>
      <c r="Q42" s="25">
        <v>5939.14</v>
      </c>
      <c r="R42" s="25">
        <v>5975.47</v>
      </c>
      <c r="S42" s="25">
        <v>5975.47</v>
      </c>
      <c r="T42" s="25">
        <v>5975.47</v>
      </c>
      <c r="U42" s="25">
        <v>5975.47</v>
      </c>
      <c r="V42" s="25">
        <v>5975.47</v>
      </c>
      <c r="W42" s="25">
        <v>5975.47</v>
      </c>
      <c r="X42" s="25">
        <v>5975.47</v>
      </c>
      <c r="Y42" s="25">
        <v>5975.47</v>
      </c>
      <c r="Z42" s="25">
        <v>5975.47</v>
      </c>
      <c r="AA42" s="25">
        <v>5975.47</v>
      </c>
      <c r="AB42" s="25">
        <v>5975.47</v>
      </c>
      <c r="AC42" s="25">
        <v>5975.47</v>
      </c>
      <c r="AD42" s="25">
        <v>5975.47</v>
      </c>
    </row>
    <row r="43" spans="2:32" x14ac:dyDescent="0.3">
      <c r="B43" s="11" t="s">
        <v>193</v>
      </c>
      <c r="C43" s="25">
        <v>12964.36</v>
      </c>
      <c r="D43" s="25">
        <v>12964.36</v>
      </c>
      <c r="E43" s="25">
        <v>12960.98</v>
      </c>
      <c r="F43" s="25">
        <v>12960.98</v>
      </c>
      <c r="G43" s="25">
        <v>20273.02</v>
      </c>
      <c r="H43" s="25">
        <v>20273.02</v>
      </c>
      <c r="I43" s="25">
        <v>20273.02</v>
      </c>
      <c r="J43" s="25">
        <v>20273.02</v>
      </c>
      <c r="K43" s="25">
        <v>20278.120000000003</v>
      </c>
      <c r="L43" s="25">
        <v>20278.120000000003</v>
      </c>
      <c r="M43" s="25">
        <v>20254.669999999998</v>
      </c>
      <c r="N43" s="25">
        <v>20280.18</v>
      </c>
      <c r="O43" s="25">
        <v>20282.78</v>
      </c>
      <c r="P43" s="25">
        <v>20274.8</v>
      </c>
      <c r="Q43" s="25">
        <v>20282.78</v>
      </c>
      <c r="R43" s="25">
        <v>20282.78</v>
      </c>
      <c r="S43" s="25">
        <v>20282.78</v>
      </c>
      <c r="T43" s="25">
        <v>20282.78</v>
      </c>
      <c r="U43" s="25">
        <v>20282.78</v>
      </c>
      <c r="V43" s="25">
        <v>20282.78</v>
      </c>
      <c r="W43" s="25">
        <v>20282.78</v>
      </c>
      <c r="X43" s="25">
        <v>20282.78</v>
      </c>
      <c r="Y43" s="25">
        <v>20282.78</v>
      </c>
      <c r="Z43" s="25">
        <v>20287.080000000002</v>
      </c>
      <c r="AA43" s="25">
        <v>20287.080000000002</v>
      </c>
      <c r="AB43" s="25">
        <v>20287.080000000002</v>
      </c>
      <c r="AC43" s="25">
        <v>20287.080000000002</v>
      </c>
      <c r="AD43" s="25">
        <v>20287.080000000002</v>
      </c>
    </row>
    <row r="44" spans="2:32" x14ac:dyDescent="0.3">
      <c r="B44" s="11" t="s">
        <v>194</v>
      </c>
      <c r="C44" s="25">
        <v>44245.32</v>
      </c>
      <c r="D44" s="25">
        <v>44245.32</v>
      </c>
      <c r="E44" s="25">
        <v>44325.24</v>
      </c>
      <c r="F44" s="25">
        <v>45381.409999999996</v>
      </c>
      <c r="G44" s="25">
        <v>48849.609999999993</v>
      </c>
      <c r="H44" s="25">
        <v>45238.009999999995</v>
      </c>
      <c r="I44" s="25">
        <v>45238.009999999995</v>
      </c>
      <c r="J44" s="25">
        <v>45240.81</v>
      </c>
      <c r="K44" s="25">
        <v>45240.810000000005</v>
      </c>
      <c r="L44" s="25">
        <v>45240.81</v>
      </c>
      <c r="M44" s="25">
        <v>45244.28</v>
      </c>
      <c r="N44" s="25">
        <v>45352.71</v>
      </c>
      <c r="O44" s="25">
        <v>45352.71</v>
      </c>
      <c r="P44" s="25">
        <v>45352.71</v>
      </c>
      <c r="Q44" s="25">
        <v>45342.44</v>
      </c>
      <c r="R44" s="25">
        <v>45342.44</v>
      </c>
      <c r="S44" s="25">
        <v>45354.86</v>
      </c>
      <c r="T44" s="25">
        <v>45354.86</v>
      </c>
      <c r="U44" s="25">
        <v>45354.86</v>
      </c>
      <c r="V44" s="25">
        <v>45354.86</v>
      </c>
      <c r="W44" s="25">
        <v>45354.86</v>
      </c>
      <c r="X44" s="25">
        <v>45354.86</v>
      </c>
      <c r="Y44" s="25">
        <v>45354.86</v>
      </c>
      <c r="Z44" s="25">
        <v>45354.880000000005</v>
      </c>
      <c r="AA44" s="25">
        <v>45322.86</v>
      </c>
      <c r="AB44" s="25">
        <v>45322.86</v>
      </c>
      <c r="AC44" s="25">
        <v>45322.86</v>
      </c>
      <c r="AD44" s="25">
        <v>45322.86</v>
      </c>
    </row>
    <row r="45" spans="2:32" x14ac:dyDescent="0.3">
      <c r="B45" s="11" t="s">
        <v>195</v>
      </c>
      <c r="C45" s="25">
        <v>0</v>
      </c>
      <c r="D45" s="25">
        <v>0</v>
      </c>
      <c r="E45" s="25">
        <v>26088.15</v>
      </c>
      <c r="F45" s="25">
        <v>26088.15</v>
      </c>
      <c r="G45" s="25">
        <v>26170.65</v>
      </c>
      <c r="H45" s="25">
        <v>26170.65</v>
      </c>
      <c r="I45" s="25">
        <v>26170.65</v>
      </c>
      <c r="J45" s="25">
        <v>26170.65</v>
      </c>
      <c r="K45" s="25">
        <v>26175.989999999998</v>
      </c>
      <c r="L45" s="25">
        <v>26178.190000000002</v>
      </c>
      <c r="M45" s="25">
        <v>26178.190000000002</v>
      </c>
      <c r="N45" s="25">
        <v>26173.84</v>
      </c>
      <c r="O45" s="25">
        <v>26156.720000000001</v>
      </c>
      <c r="P45" s="25">
        <v>26156.720000000001</v>
      </c>
      <c r="Q45" s="25">
        <v>26128.489999999998</v>
      </c>
      <c r="R45" s="25">
        <v>26130.57</v>
      </c>
      <c r="S45" s="25">
        <v>26139.57</v>
      </c>
      <c r="T45" s="25">
        <v>26137.58</v>
      </c>
      <c r="U45" s="25">
        <v>26137.58</v>
      </c>
      <c r="V45" s="25">
        <v>26137.58</v>
      </c>
      <c r="W45" s="25">
        <v>26137.58</v>
      </c>
      <c r="X45" s="25">
        <v>26137.58</v>
      </c>
      <c r="Y45" s="25">
        <v>26137.58</v>
      </c>
      <c r="Z45" s="25">
        <v>26137.58</v>
      </c>
      <c r="AA45" s="25">
        <v>26133.22</v>
      </c>
      <c r="AB45" s="25">
        <v>26133.22</v>
      </c>
      <c r="AC45" s="25">
        <v>26133.22</v>
      </c>
      <c r="AD45" s="25">
        <v>26120.299999999996</v>
      </c>
    </row>
    <row r="46" spans="2:32" x14ac:dyDescent="0.3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F46" s="87"/>
    </row>
    <row r="47" spans="2:32" x14ac:dyDescent="0.3">
      <c r="B47" s="46" t="s">
        <v>262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</row>
    <row r="48" spans="2:32" x14ac:dyDescent="0.3">
      <c r="B48" s="11" t="s">
        <v>191</v>
      </c>
      <c r="C48" s="25">
        <v>49383.510645161288</v>
      </c>
      <c r="D48" s="25">
        <v>49741.599999999999</v>
      </c>
      <c r="E48" s="25">
        <v>49980.963333333333</v>
      </c>
      <c r="F48" s="25">
        <v>50509.46</v>
      </c>
      <c r="G48" s="25">
        <v>50228.109999999993</v>
      </c>
      <c r="H48" s="25">
        <v>50149.643333333333</v>
      </c>
      <c r="I48" s="25">
        <v>49770.96</v>
      </c>
      <c r="J48" s="25">
        <v>49229.056774193537</v>
      </c>
      <c r="K48" s="25">
        <v>49322.25</v>
      </c>
      <c r="L48" s="25">
        <v>49178.25</v>
      </c>
      <c r="M48" s="25">
        <v>49222.25</v>
      </c>
      <c r="N48" s="25">
        <v>49711.149999999994</v>
      </c>
      <c r="O48" s="25">
        <v>49741.149999999994</v>
      </c>
      <c r="P48" s="25">
        <v>49676.75</v>
      </c>
      <c r="Q48" s="25">
        <v>49768.959999999992</v>
      </c>
      <c r="R48" s="25">
        <v>50886.27</v>
      </c>
      <c r="S48" s="25">
        <v>50842.27</v>
      </c>
      <c r="T48" s="25">
        <v>50886.27</v>
      </c>
      <c r="U48" s="25">
        <v>50707.929999999993</v>
      </c>
      <c r="V48" s="25">
        <v>51063.39</v>
      </c>
      <c r="W48" s="25">
        <v>50971.96</v>
      </c>
      <c r="X48" s="25">
        <v>50971.96</v>
      </c>
      <c r="Y48" s="25">
        <v>50971.96</v>
      </c>
      <c r="Z48" s="25">
        <v>50948.959999999999</v>
      </c>
      <c r="AA48" s="25">
        <v>50971.959999999992</v>
      </c>
      <c r="AB48" s="25">
        <v>50971.959999999992</v>
      </c>
      <c r="AC48" s="25">
        <v>50986.720000000001</v>
      </c>
      <c r="AD48" s="25">
        <v>51081.599999999991</v>
      </c>
      <c r="AF48" s="33"/>
    </row>
    <row r="49" spans="2:30" x14ac:dyDescent="0.3">
      <c r="B49" s="11" t="s">
        <v>192</v>
      </c>
      <c r="C49" s="25">
        <v>6068.3354838709674</v>
      </c>
      <c r="D49" s="25">
        <v>5406.22</v>
      </c>
      <c r="E49" s="25">
        <v>5470.8899999999994</v>
      </c>
      <c r="F49" s="25">
        <v>5649.5599999999995</v>
      </c>
      <c r="G49" s="25">
        <v>5600.0199999999995</v>
      </c>
      <c r="H49" s="25">
        <v>5600.0199999999995</v>
      </c>
      <c r="I49" s="25">
        <v>5593.22</v>
      </c>
      <c r="J49" s="25">
        <v>5569.91</v>
      </c>
      <c r="K49" s="25">
        <v>5433.61</v>
      </c>
      <c r="L49" s="25">
        <v>5465.75</v>
      </c>
      <c r="M49" s="25">
        <v>5465.75</v>
      </c>
      <c r="N49" s="25">
        <v>5389.8499999999995</v>
      </c>
      <c r="O49" s="25">
        <v>5241.09</v>
      </c>
      <c r="P49" s="25">
        <v>5469.0899999999992</v>
      </c>
      <c r="Q49" s="25">
        <v>5884.71</v>
      </c>
      <c r="R49" s="25">
        <v>5812.8399999999992</v>
      </c>
      <c r="S49" s="25">
        <v>5921.04</v>
      </c>
      <c r="T49" s="25">
        <v>5975.47</v>
      </c>
      <c r="U49" s="25">
        <v>5975.47</v>
      </c>
      <c r="V49" s="25">
        <v>5975.47</v>
      </c>
      <c r="W49" s="25">
        <v>5975.47</v>
      </c>
      <c r="X49" s="25">
        <v>5975.47</v>
      </c>
      <c r="Y49" s="25">
        <v>5513.63</v>
      </c>
      <c r="Z49" s="25">
        <v>5513.63</v>
      </c>
      <c r="AA49" s="25">
        <v>5454.0899999999992</v>
      </c>
      <c r="AB49" s="25">
        <v>5513.63</v>
      </c>
      <c r="AC49" s="25">
        <v>5975.47</v>
      </c>
      <c r="AD49" s="25">
        <v>5975.47</v>
      </c>
    </row>
    <row r="50" spans="2:30" x14ac:dyDescent="0.3">
      <c r="B50" s="11" t="s">
        <v>193</v>
      </c>
      <c r="C50" s="25">
        <v>12440.71</v>
      </c>
      <c r="D50" s="25">
        <v>12765.89</v>
      </c>
      <c r="E50" s="25">
        <v>12611.369999999999</v>
      </c>
      <c r="F50" s="25">
        <v>12673.95</v>
      </c>
      <c r="G50" s="25">
        <v>19440.016666666666</v>
      </c>
      <c r="H50" s="25">
        <v>19326.940000000002</v>
      </c>
      <c r="I50" s="25">
        <v>19098.347000000002</v>
      </c>
      <c r="J50" s="25">
        <v>18980.96</v>
      </c>
      <c r="K50" s="25">
        <v>18788.240000000002</v>
      </c>
      <c r="L50" s="25">
        <v>18849.73</v>
      </c>
      <c r="M50" s="25">
        <v>18972.68</v>
      </c>
      <c r="N50" s="25">
        <v>19210.25</v>
      </c>
      <c r="O50" s="25">
        <v>19621.350000000002</v>
      </c>
      <c r="P50" s="25">
        <v>19730.86</v>
      </c>
      <c r="Q50" s="25">
        <v>19903.96</v>
      </c>
      <c r="R50" s="25">
        <v>19889.349999999999</v>
      </c>
      <c r="S50" s="25">
        <v>19873.120000000003</v>
      </c>
      <c r="T50" s="25">
        <v>19941.66</v>
      </c>
      <c r="U50" s="25">
        <v>19903.39</v>
      </c>
      <c r="V50" s="25">
        <v>19827.68</v>
      </c>
      <c r="W50" s="25">
        <v>20173.28</v>
      </c>
      <c r="X50" s="25">
        <v>20246.080000000002</v>
      </c>
      <c r="Y50" s="25">
        <v>20141.73</v>
      </c>
      <c r="Z50" s="25">
        <v>20112.080000000002</v>
      </c>
      <c r="AA50" s="25">
        <v>19946.18</v>
      </c>
      <c r="AB50" s="25">
        <v>20101.770000000004</v>
      </c>
      <c r="AC50" s="25">
        <v>20006.18</v>
      </c>
      <c r="AD50" s="25">
        <v>20221.080000000002</v>
      </c>
    </row>
    <row r="51" spans="2:30" x14ac:dyDescent="0.3">
      <c r="B51" s="11" t="s">
        <v>194</v>
      </c>
      <c r="C51" s="25">
        <v>44235.44903225806</v>
      </c>
      <c r="D51" s="25">
        <v>44099.32</v>
      </c>
      <c r="E51" s="25">
        <v>44250.995999999999</v>
      </c>
      <c r="F51" s="25">
        <v>44464.864838709676</v>
      </c>
      <c r="G51" s="25">
        <v>48159.801111111105</v>
      </c>
      <c r="H51" s="25">
        <v>44688.4</v>
      </c>
      <c r="I51" s="25">
        <v>44292.743333333332</v>
      </c>
      <c r="J51" s="25">
        <v>44413.49</v>
      </c>
      <c r="K51" s="25">
        <v>44457.29</v>
      </c>
      <c r="L51" s="25">
        <v>44457.289999999994</v>
      </c>
      <c r="M51" s="25">
        <v>44326.39</v>
      </c>
      <c r="N51" s="25">
        <v>44445.02</v>
      </c>
      <c r="O51" s="25">
        <v>44784.05</v>
      </c>
      <c r="P51" s="25">
        <v>44699.05</v>
      </c>
      <c r="Q51" s="25">
        <v>45055.19</v>
      </c>
      <c r="R51" s="25">
        <v>44847.06</v>
      </c>
      <c r="S51" s="25">
        <v>44847.039999999994</v>
      </c>
      <c r="T51" s="25">
        <v>44918.239999999998</v>
      </c>
      <c r="U51" s="25">
        <v>44918.239999999998</v>
      </c>
      <c r="V51" s="25">
        <v>45246.37</v>
      </c>
      <c r="W51" s="25">
        <v>45246.37</v>
      </c>
      <c r="X51" s="25">
        <v>45246.37</v>
      </c>
      <c r="Y51" s="25">
        <v>45246.37</v>
      </c>
      <c r="Z51" s="25">
        <v>44999.41</v>
      </c>
      <c r="AA51" s="25">
        <v>44819.130000000005</v>
      </c>
      <c r="AB51" s="25">
        <v>45139.77</v>
      </c>
      <c r="AC51" s="25">
        <v>45008.869999999995</v>
      </c>
      <c r="AD51" s="25">
        <v>45193.67</v>
      </c>
    </row>
    <row r="52" spans="2:30" x14ac:dyDescent="0.3">
      <c r="B52" s="11" t="s">
        <v>195</v>
      </c>
      <c r="C52" s="25">
        <v>0</v>
      </c>
      <c r="D52" s="25">
        <v>0</v>
      </c>
      <c r="E52" s="25">
        <v>25742.204000000002</v>
      </c>
      <c r="F52" s="25">
        <v>25878.340000000004</v>
      </c>
      <c r="G52" s="25">
        <v>25859.340000000004</v>
      </c>
      <c r="H52" s="25">
        <v>25707.010000000002</v>
      </c>
      <c r="I52" s="25">
        <v>25415.58</v>
      </c>
      <c r="J52" s="25">
        <v>25035.83</v>
      </c>
      <c r="K52" s="25">
        <v>24757.56</v>
      </c>
      <c r="L52" s="25">
        <v>24689.77</v>
      </c>
      <c r="M52" s="25">
        <v>24689.77</v>
      </c>
      <c r="N52" s="25">
        <v>24736.92</v>
      </c>
      <c r="O52" s="25">
        <v>25059.82</v>
      </c>
      <c r="P52" s="25">
        <v>25029.760000000002</v>
      </c>
      <c r="Q52" s="25">
        <v>25564.59</v>
      </c>
      <c r="R52" s="25">
        <v>25722.66</v>
      </c>
      <c r="S52" s="25">
        <v>25735.559999999998</v>
      </c>
      <c r="T52" s="25">
        <v>25824.989999999998</v>
      </c>
      <c r="U52" s="25">
        <v>25824.989999999998</v>
      </c>
      <c r="V52" s="25">
        <v>25959.68</v>
      </c>
      <c r="W52" s="25">
        <v>25911.65</v>
      </c>
      <c r="X52" s="25">
        <v>25911.65</v>
      </c>
      <c r="Y52" s="25">
        <v>26068.550000000003</v>
      </c>
      <c r="Z52" s="25">
        <v>26068.550000000003</v>
      </c>
      <c r="AA52" s="25">
        <v>25777.06</v>
      </c>
      <c r="AB52" s="25">
        <v>25971.239999999998</v>
      </c>
      <c r="AC52" s="25">
        <v>25998.23</v>
      </c>
      <c r="AD52" s="25">
        <v>25985.31</v>
      </c>
    </row>
    <row r="53" spans="2:30" x14ac:dyDescent="0.3"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  <row r="54" spans="2:30" x14ac:dyDescent="0.3">
      <c r="B54" s="46" t="s">
        <v>263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</row>
    <row r="55" spans="2:30" x14ac:dyDescent="0.3">
      <c r="B55" s="11" t="s">
        <v>191</v>
      </c>
      <c r="C55" s="33">
        <f t="shared" ref="C55:AD55" si="31">+C48/C41</f>
        <v>0.97272315436856749</v>
      </c>
      <c r="D55" s="33">
        <f t="shared" si="31"/>
        <v>0.98014376161715766</v>
      </c>
      <c r="E55" s="33">
        <f t="shared" si="31"/>
        <v>0.98400391178969371</v>
      </c>
      <c r="F55" s="33">
        <f t="shared" si="31"/>
        <v>0.99440872899778832</v>
      </c>
      <c r="G55" s="33">
        <f t="shared" si="31"/>
        <v>0.98837498976758253</v>
      </c>
      <c r="H55" s="33">
        <f t="shared" si="31"/>
        <v>0.98681929317917727</v>
      </c>
      <c r="I55" s="33">
        <f t="shared" si="31"/>
        <v>0.97936775425486455</v>
      </c>
      <c r="J55" s="33">
        <f t="shared" si="31"/>
        <v>0.96870445691678742</v>
      </c>
      <c r="K55" s="33">
        <f t="shared" si="31"/>
        <v>0.97043724939630815</v>
      </c>
      <c r="L55" s="33">
        <f t="shared" si="31"/>
        <v>0.96781878198092686</v>
      </c>
      <c r="M55" s="33">
        <f t="shared" si="31"/>
        <v>0.96868469376931221</v>
      </c>
      <c r="N55" s="33">
        <f t="shared" si="31"/>
        <v>0.97830615452707548</v>
      </c>
      <c r="O55" s="33">
        <f t="shared" si="31"/>
        <v>0.97980281874913955</v>
      </c>
      <c r="P55" s="33">
        <f t="shared" si="31"/>
        <v>0.97818377510698118</v>
      </c>
      <c r="Q55" s="33">
        <f t="shared" si="31"/>
        <v>0.98224191089022528</v>
      </c>
      <c r="R55" s="33">
        <f t="shared" si="31"/>
        <v>0.99371428180865751</v>
      </c>
      <c r="S55" s="33">
        <f t="shared" si="31"/>
        <v>0.99285504358192989</v>
      </c>
      <c r="T55" s="33">
        <f t="shared" si="31"/>
        <v>0.99371428180865751</v>
      </c>
      <c r="U55" s="33">
        <f t="shared" si="31"/>
        <v>0.99023163305059836</v>
      </c>
      <c r="V55" s="33">
        <f t="shared" si="31"/>
        <v>0.99717310623406641</v>
      </c>
      <c r="W55" s="33">
        <f t="shared" si="31"/>
        <v>0.99716863513658649</v>
      </c>
      <c r="X55" s="33">
        <f t="shared" si="31"/>
        <v>0.99716863513658649</v>
      </c>
      <c r="Y55" s="33">
        <f t="shared" si="31"/>
        <v>0.99716863513658649</v>
      </c>
      <c r="Z55" s="33">
        <f t="shared" si="31"/>
        <v>0.99671868424970389</v>
      </c>
      <c r="AA55" s="33">
        <f t="shared" si="31"/>
        <v>0.99716863513658627</v>
      </c>
      <c r="AB55" s="33">
        <f t="shared" si="31"/>
        <v>0.99716863513658627</v>
      </c>
      <c r="AC55" s="33">
        <f t="shared" si="31"/>
        <v>0.99716945246027644</v>
      </c>
      <c r="AD55" s="33">
        <f t="shared" si="31"/>
        <v>0.99902506187483431</v>
      </c>
    </row>
    <row r="56" spans="2:30" x14ac:dyDescent="0.3">
      <c r="B56" s="11" t="s">
        <v>192</v>
      </c>
      <c r="C56" s="33">
        <f t="shared" ref="C56:AD56" si="32">+C49/C42</f>
        <v>0.99513536960822691</v>
      </c>
      <c r="D56" s="33">
        <f t="shared" si="32"/>
        <v>0.88646902567802455</v>
      </c>
      <c r="E56" s="33">
        <f t="shared" si="32"/>
        <v>0.89696132053199018</v>
      </c>
      <c r="F56" s="33">
        <f t="shared" si="32"/>
        <v>0.92625455785525035</v>
      </c>
      <c r="G56" s="33">
        <f t="shared" si="32"/>
        <v>0.92402251966840909</v>
      </c>
      <c r="H56" s="33">
        <f t="shared" si="32"/>
        <v>0.92402251966840909</v>
      </c>
      <c r="I56" s="33">
        <f t="shared" si="32"/>
        <v>0.92290049633032378</v>
      </c>
      <c r="J56" s="33">
        <f t="shared" si="32"/>
        <v>0.91905426632873966</v>
      </c>
      <c r="K56" s="33">
        <f t="shared" si="32"/>
        <v>0.89657465419006299</v>
      </c>
      <c r="L56" s="33">
        <f t="shared" si="32"/>
        <v>0.90429368884653438</v>
      </c>
      <c r="M56" s="33">
        <f t="shared" si="32"/>
        <v>0.90425479114828744</v>
      </c>
      <c r="N56" s="33">
        <f t="shared" si="32"/>
        <v>0.89169787971835457</v>
      </c>
      <c r="O56" s="33">
        <f t="shared" si="32"/>
        <v>0.88246614829756498</v>
      </c>
      <c r="P56" s="33">
        <f t="shared" si="32"/>
        <v>0.92085554474216791</v>
      </c>
      <c r="Q56" s="33">
        <f t="shared" si="32"/>
        <v>0.99083537347158002</v>
      </c>
      <c r="R56" s="33">
        <f t="shared" si="32"/>
        <v>0.9727837308195002</v>
      </c>
      <c r="S56" s="33">
        <f t="shared" si="32"/>
        <v>0.99089109308556478</v>
      </c>
      <c r="T56" s="33">
        <f t="shared" si="32"/>
        <v>1</v>
      </c>
      <c r="U56" s="33">
        <f t="shared" si="32"/>
        <v>1</v>
      </c>
      <c r="V56" s="33">
        <f t="shared" si="32"/>
        <v>1</v>
      </c>
      <c r="W56" s="33">
        <f t="shared" si="32"/>
        <v>1</v>
      </c>
      <c r="X56" s="33">
        <f t="shared" si="32"/>
        <v>1</v>
      </c>
      <c r="Y56" s="33">
        <f t="shared" si="32"/>
        <v>0.92271068217228103</v>
      </c>
      <c r="Z56" s="33">
        <f t="shared" si="32"/>
        <v>0.92271068217228103</v>
      </c>
      <c r="AA56" s="33">
        <f t="shared" si="32"/>
        <v>0.91274661240036337</v>
      </c>
      <c r="AB56" s="33">
        <f t="shared" si="32"/>
        <v>0.92271068217228103</v>
      </c>
      <c r="AC56" s="33">
        <f t="shared" si="32"/>
        <v>1</v>
      </c>
      <c r="AD56" s="33">
        <f t="shared" si="32"/>
        <v>1</v>
      </c>
    </row>
    <row r="57" spans="2:30" x14ac:dyDescent="0.3">
      <c r="B57" s="11" t="s">
        <v>193</v>
      </c>
      <c r="C57" s="33">
        <f t="shared" ref="C57:AD57" si="33">+C50/C43</f>
        <v>0.95960849590724095</v>
      </c>
      <c r="D57" s="33">
        <f t="shared" si="33"/>
        <v>0.9846911070041251</v>
      </c>
      <c r="E57" s="33">
        <f t="shared" si="33"/>
        <v>0.9730259594567694</v>
      </c>
      <c r="F57" s="33">
        <f t="shared" si="33"/>
        <v>0.97785429805462254</v>
      </c>
      <c r="G57" s="33">
        <f t="shared" si="33"/>
        <v>0.95891074278359445</v>
      </c>
      <c r="H57" s="33">
        <f t="shared" si="33"/>
        <v>0.95333305052725259</v>
      </c>
      <c r="I57" s="33">
        <f t="shared" si="33"/>
        <v>0.94205732545027832</v>
      </c>
      <c r="J57" s="33">
        <f t="shared" si="33"/>
        <v>0.93626701892465936</v>
      </c>
      <c r="K57" s="33">
        <f t="shared" si="33"/>
        <v>0.92652770572419929</v>
      </c>
      <c r="L57" s="33">
        <f t="shared" si="33"/>
        <v>0.92956003811004162</v>
      </c>
      <c r="M57" s="33">
        <f t="shared" si="33"/>
        <v>0.93670644843880457</v>
      </c>
      <c r="N57" s="33">
        <f t="shared" si="33"/>
        <v>0.94724257871478457</v>
      </c>
      <c r="O57" s="33">
        <f t="shared" si="33"/>
        <v>0.96738957874610898</v>
      </c>
      <c r="P57" s="33">
        <f t="shared" si="33"/>
        <v>0.97317162191488948</v>
      </c>
      <c r="Q57" s="33">
        <f t="shared" si="33"/>
        <v>0.98132307306986521</v>
      </c>
      <c r="R57" s="33">
        <f t="shared" si="33"/>
        <v>0.98060275761015003</v>
      </c>
      <c r="S57" s="33">
        <f t="shared" si="33"/>
        <v>0.97980257144237648</v>
      </c>
      <c r="T57" s="33">
        <f t="shared" si="33"/>
        <v>0.98318179263394867</v>
      </c>
      <c r="U57" s="33">
        <f t="shared" si="33"/>
        <v>0.98129497041332603</v>
      </c>
      <c r="V57" s="33">
        <f t="shared" si="33"/>
        <v>0.97756224738423436</v>
      </c>
      <c r="W57" s="33">
        <f t="shared" si="33"/>
        <v>0.99460133177010257</v>
      </c>
      <c r="X57" s="33">
        <f t="shared" si="33"/>
        <v>0.99819058334212585</v>
      </c>
      <c r="Y57" s="33">
        <f t="shared" si="33"/>
        <v>0.99304582507920514</v>
      </c>
      <c r="Z57" s="33">
        <f t="shared" si="33"/>
        <v>0.99137382018506359</v>
      </c>
      <c r="AA57" s="33">
        <f t="shared" si="33"/>
        <v>0.98319620172050382</v>
      </c>
      <c r="AB57" s="33">
        <f t="shared" si="33"/>
        <v>0.99086561496282377</v>
      </c>
      <c r="AC57" s="33">
        <f t="shared" si="33"/>
        <v>0.98615374908562492</v>
      </c>
      <c r="AD57" s="33">
        <f t="shared" si="33"/>
        <v>0.9967466978983669</v>
      </c>
    </row>
    <row r="58" spans="2:30" x14ac:dyDescent="0.3">
      <c r="B58" s="11" t="s">
        <v>194</v>
      </c>
      <c r="C58" s="33">
        <f t="shared" ref="C58:AD58" si="34">+C51/C44</f>
        <v>0.99977690368739702</v>
      </c>
      <c r="D58" s="33">
        <f t="shared" si="34"/>
        <v>0.99670021597764469</v>
      </c>
      <c r="E58" s="33">
        <f t="shared" si="34"/>
        <v>0.99832501752951597</v>
      </c>
      <c r="F58" s="33">
        <f t="shared" si="34"/>
        <v>0.97980351070426597</v>
      </c>
      <c r="G58" s="33">
        <f t="shared" si="34"/>
        <v>0.98587892740824568</v>
      </c>
      <c r="H58" s="33">
        <f t="shared" si="34"/>
        <v>0.98785070342395709</v>
      </c>
      <c r="I58" s="33">
        <f t="shared" si="34"/>
        <v>0.97910459220760016</v>
      </c>
      <c r="J58" s="33">
        <f t="shared" si="34"/>
        <v>0.98171297109843969</v>
      </c>
      <c r="K58" s="33">
        <f t="shared" si="34"/>
        <v>0.9826811235254187</v>
      </c>
      <c r="L58" s="33">
        <f t="shared" si="34"/>
        <v>0.9826811235254187</v>
      </c>
      <c r="M58" s="33">
        <f t="shared" si="34"/>
        <v>0.97971257361151509</v>
      </c>
      <c r="N58" s="33">
        <f t="shared" si="34"/>
        <v>0.979985980992095</v>
      </c>
      <c r="O58" s="33">
        <f t="shared" si="34"/>
        <v>0.98746138874611911</v>
      </c>
      <c r="P58" s="33">
        <f t="shared" si="34"/>
        <v>0.9855871898283477</v>
      </c>
      <c r="Q58" s="33">
        <f t="shared" si="34"/>
        <v>0.99366487555588101</v>
      </c>
      <c r="R58" s="33">
        <f t="shared" si="34"/>
        <v>0.98907469470103493</v>
      </c>
      <c r="S58" s="33">
        <f t="shared" si="34"/>
        <v>0.98880340497137442</v>
      </c>
      <c r="T58" s="33">
        <f t="shared" si="34"/>
        <v>0.99037324776220226</v>
      </c>
      <c r="U58" s="33">
        <f t="shared" si="34"/>
        <v>0.99037324776220226</v>
      </c>
      <c r="V58" s="33">
        <f t="shared" si="34"/>
        <v>0.99760797409583013</v>
      </c>
      <c r="W58" s="33">
        <f t="shared" si="34"/>
        <v>0.99760797409583013</v>
      </c>
      <c r="X58" s="33">
        <f t="shared" si="34"/>
        <v>0.99760797409583013</v>
      </c>
      <c r="Y58" s="33">
        <f t="shared" si="34"/>
        <v>0.99760797409583013</v>
      </c>
      <c r="Z58" s="33">
        <f t="shared" si="34"/>
        <v>0.99216247512946787</v>
      </c>
      <c r="AA58" s="33">
        <f t="shared" si="34"/>
        <v>0.98888574110283434</v>
      </c>
      <c r="AB58" s="33">
        <f t="shared" si="34"/>
        <v>0.99596031671434671</v>
      </c>
      <c r="AC58" s="33">
        <f t="shared" si="34"/>
        <v>0.99307214946276545</v>
      </c>
      <c r="AD58" s="33">
        <f t="shared" si="34"/>
        <v>0.99714956205323313</v>
      </c>
    </row>
    <row r="59" spans="2:30" x14ac:dyDescent="0.3">
      <c r="B59" s="11" t="s">
        <v>195</v>
      </c>
      <c r="C59" s="33">
        <v>0</v>
      </c>
      <c r="D59" s="33">
        <v>0</v>
      </c>
      <c r="E59" s="33">
        <f t="shared" ref="E59:AD59" si="35">+E52/E45</f>
        <v>0.98673934334170876</v>
      </c>
      <c r="F59" s="33">
        <f t="shared" si="35"/>
        <v>0.99195765127078783</v>
      </c>
      <c r="G59" s="33">
        <f t="shared" si="35"/>
        <v>0.98810461337414246</v>
      </c>
      <c r="H59" s="33">
        <f t="shared" si="35"/>
        <v>0.98228397078406537</v>
      </c>
      <c r="I59" s="33">
        <f t="shared" si="35"/>
        <v>0.97114821374325822</v>
      </c>
      <c r="J59" s="33">
        <f t="shared" si="35"/>
        <v>0.95663768381755898</v>
      </c>
      <c r="K59" s="33">
        <f t="shared" si="35"/>
        <v>0.94581179164570295</v>
      </c>
      <c r="L59" s="33">
        <f t="shared" si="35"/>
        <v>0.94314274592704839</v>
      </c>
      <c r="M59" s="33">
        <f t="shared" si="35"/>
        <v>0.94314274592704839</v>
      </c>
      <c r="N59" s="33">
        <f t="shared" si="35"/>
        <v>0.94510090991616047</v>
      </c>
      <c r="O59" s="33">
        <f t="shared" si="35"/>
        <v>0.95806431387421664</v>
      </c>
      <c r="P59" s="33">
        <f t="shared" si="35"/>
        <v>0.95691508721276985</v>
      </c>
      <c r="Q59" s="33">
        <f t="shared" si="35"/>
        <v>0.97841819408622555</v>
      </c>
      <c r="R59" s="33">
        <f t="shared" si="35"/>
        <v>0.98438954833361847</v>
      </c>
      <c r="S59" s="33">
        <f t="shared" si="35"/>
        <v>0.98454412218716669</v>
      </c>
      <c r="T59" s="33">
        <f t="shared" si="35"/>
        <v>0.98804059136308697</v>
      </c>
      <c r="U59" s="33">
        <f t="shared" si="35"/>
        <v>0.98804059136308697</v>
      </c>
      <c r="V59" s="33">
        <f t="shared" si="35"/>
        <v>0.99319370806325602</v>
      </c>
      <c r="W59" s="33">
        <f t="shared" si="35"/>
        <v>0.9913561240176022</v>
      </c>
      <c r="X59" s="33">
        <f t="shared" si="35"/>
        <v>0.9913561240176022</v>
      </c>
      <c r="Y59" s="33">
        <f t="shared" si="35"/>
        <v>0.99735897508491611</v>
      </c>
      <c r="Z59" s="33">
        <f t="shared" si="35"/>
        <v>0.99735897508491611</v>
      </c>
      <c r="AA59" s="33">
        <f t="shared" si="35"/>
        <v>0.98637136946767368</v>
      </c>
      <c r="AB59" s="33">
        <f t="shared" si="35"/>
        <v>0.99380175883415811</v>
      </c>
      <c r="AC59" s="33">
        <f t="shared" si="35"/>
        <v>0.994834543925318</v>
      </c>
      <c r="AD59" s="33">
        <f t="shared" si="35"/>
        <v>0.99483198891283808</v>
      </c>
    </row>
    <row r="61" spans="2:30" x14ac:dyDescent="0.3">
      <c r="I61" s="75"/>
    </row>
    <row r="62" spans="2:30" x14ac:dyDescent="0.3">
      <c r="L62" s="44"/>
    </row>
    <row r="63" spans="2:30" x14ac:dyDescent="0.3">
      <c r="L63" s="44"/>
    </row>
    <row r="65" spans="12:12" x14ac:dyDescent="0.3">
      <c r="L65" s="87"/>
    </row>
  </sheetData>
  <phoneticPr fontId="3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1ca2ac-7cae-4a63-8585-65e1bbea387e">
      <Terms xmlns="http://schemas.microsoft.com/office/infopath/2007/PartnerControls"/>
    </lcf76f155ced4ddcb4097134ff3c332f>
    <TaxCatchAll xmlns="c7bdd890-519d-4ad8-8804-4a6faffdd4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879474F6FB3B4FBBD98FC975D9F908" ma:contentTypeVersion="16" ma:contentTypeDescription="Crear nuevo documento." ma:contentTypeScope="" ma:versionID="da9a614f7477638724433e5e78c1ab1b">
  <xsd:schema xmlns:xsd="http://www.w3.org/2001/XMLSchema" xmlns:xs="http://www.w3.org/2001/XMLSchema" xmlns:p="http://schemas.microsoft.com/office/2006/metadata/properties" xmlns:ns2="5a1ca2ac-7cae-4a63-8585-65e1bbea387e" xmlns:ns3="c7bdd890-519d-4ad8-8804-4a6faffdd46e" targetNamespace="http://schemas.microsoft.com/office/2006/metadata/properties" ma:root="true" ma:fieldsID="febfef6327087618456ee3083d95b2ec" ns2:_="" ns3:_="">
    <xsd:import namespace="5a1ca2ac-7cae-4a63-8585-65e1bbea387e"/>
    <xsd:import namespace="c7bdd890-519d-4ad8-8804-4a6faffdd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ca2ac-7cae-4a63-8585-65e1bbea38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1a99b9-ce83-4432-b0a7-7eb13109fd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dd890-519d-4ad8-8804-4a6faffdd46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f0d907-41fb-4f68-88b2-b3476846a4fd}" ma:internalName="TaxCatchAll" ma:showField="CatchAllData" ma:web="c7bdd890-519d-4ad8-8804-4a6faffdd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294DBB-8BF8-4114-9C32-47F54C95FDC0}">
  <ds:schemaRefs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c7bdd890-519d-4ad8-8804-4a6faffdd46e"/>
    <ds:schemaRef ds:uri="5a1ca2ac-7cae-4a63-8585-65e1bbea387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862F12A-CDED-4A56-BEBA-26B59A1DA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1ca2ac-7cae-4a63-8585-65e1bbea387e"/>
    <ds:schemaRef ds:uri="c7bdd890-519d-4ad8-8804-4a6faffdd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5345F0-FE30-491F-9EBB-9A8B983E8B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</vt:i4>
      </vt:variant>
    </vt:vector>
  </HeadingPairs>
  <TitlesOfParts>
    <vt:vector size="17" baseType="lpstr">
      <vt:lpstr>Información Histórica</vt:lpstr>
      <vt:lpstr>EERR trim</vt:lpstr>
      <vt:lpstr>Covenants</vt:lpstr>
      <vt:lpstr>Balance</vt:lpstr>
      <vt:lpstr>EFE trim</vt:lpstr>
      <vt:lpstr>Indic. Desempeño - KPI</vt:lpstr>
      <vt:lpstr>Indic. Financieros</vt:lpstr>
      <vt:lpstr>EBITDA-FFO</vt:lpstr>
      <vt:lpstr>GLA</vt:lpstr>
      <vt:lpstr>Ventas</vt:lpstr>
      <vt:lpstr>EBITDAxmall</vt:lpstr>
      <vt:lpstr>Resultados x prop Trim</vt:lpstr>
      <vt:lpstr>Ingresos Viña</vt:lpstr>
      <vt:lpstr>Resultados x prop UDM</vt:lpstr>
      <vt:lpstr>SAS</vt:lpstr>
      <vt:lpstr>SAR</vt:lpstr>
      <vt:lpstr>Balance!Área_de_impresión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Agustín Eduardo Espinosa Catalán</dc:creator>
  <cp:keywords/>
  <dc:description/>
  <cp:lastModifiedBy>Alejandra Olivares Mansilla</cp:lastModifiedBy>
  <cp:revision/>
  <dcterms:created xsi:type="dcterms:W3CDTF">2024-03-25T20:26:08Z</dcterms:created>
  <dcterms:modified xsi:type="dcterms:W3CDTF">2026-03-05T18:10:58Z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0x0101009D879474F6FB3B4FBBD98FC975D9F908</vt:lpwstr>
  </property>
  <property fmtid="{D5CDD505-2E9C-101B-9397-08002B2CF9AE}" pid="3" name="MediaServiceImageTags">
    <vt:lpwstr/>
  </property>
</Properties>
</file>